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rad Biograd na Moru\2024\Natječaji\6_Natječaj_BERNARD\"/>
    </mc:Choice>
  </mc:AlternateContent>
  <bookViews>
    <workbookView xWindow="-120" yWindow="-120" windowWidth="29040" windowHeight="15840" tabRatio="867"/>
  </bookViews>
  <sheets>
    <sheet name="kumulativ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9" l="1"/>
  <c r="F53" i="9" l="1"/>
  <c r="F51" i="9"/>
  <c r="F33" i="9" l="1"/>
  <c r="F7" i="9"/>
  <c r="B56" i="9" l="1"/>
  <c r="B67" i="9" s="1"/>
  <c r="F55" i="9"/>
  <c r="F54" i="9"/>
  <c r="F52" i="9"/>
  <c r="F49" i="9"/>
  <c r="B45" i="9"/>
  <c r="B66" i="9" s="1"/>
  <c r="F44" i="9"/>
  <c r="F43" i="9"/>
  <c r="F42" i="9"/>
  <c r="F41" i="9"/>
  <c r="B37" i="9"/>
  <c r="B65" i="9" s="1"/>
  <c r="F36" i="9"/>
  <c r="F35" i="9"/>
  <c r="F32" i="9"/>
  <c r="B28" i="9"/>
  <c r="B64" i="9" s="1"/>
  <c r="F27" i="9"/>
  <c r="F8" i="9"/>
  <c r="F26" i="9"/>
  <c r="B21" i="9"/>
  <c r="B63" i="9" s="1"/>
  <c r="F20" i="9"/>
  <c r="F19" i="9"/>
  <c r="F18" i="9"/>
  <c r="F17" i="9"/>
  <c r="F16" i="9"/>
  <c r="F15" i="9"/>
  <c r="F14" i="9"/>
  <c r="B10" i="9"/>
  <c r="B62" i="9" s="1"/>
  <c r="F9" i="9"/>
  <c r="F21" i="9" l="1"/>
  <c r="F63" i="9" s="1"/>
  <c r="F28" i="9"/>
  <c r="F64" i="9" s="1"/>
  <c r="F10" i="9"/>
  <c r="F62" i="9" s="1"/>
  <c r="F45" i="9"/>
  <c r="F66" i="9" s="1"/>
  <c r="F37" i="9"/>
  <c r="F65" i="9" s="1"/>
  <c r="F56" i="9"/>
  <c r="F67" i="9" s="1"/>
  <c r="F58" i="9" l="1"/>
  <c r="F68" i="9" l="1"/>
  <c r="F69" i="9" l="1"/>
  <c r="F70" i="9" l="1"/>
</calcChain>
</file>

<file path=xl/comments1.xml><?xml version="1.0" encoding="utf-8"?>
<comments xmlns="http://schemas.openxmlformats.org/spreadsheetml/2006/main">
  <authors>
    <author>Bernard</author>
  </authors>
  <commentList>
    <comment ref="B32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Povećati količinu</t>
        </r>
      </text>
    </comment>
    <comment ref="B33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Svesti sve na jednu stavku</t>
        </r>
      </text>
    </comment>
    <comment ref="B41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svesti na jednu stavku</t>
        </r>
      </text>
    </comment>
  </commentList>
</comments>
</file>

<file path=xl/sharedStrings.xml><?xml version="1.0" encoding="utf-8"?>
<sst xmlns="http://schemas.openxmlformats.org/spreadsheetml/2006/main" count="122" uniqueCount="95">
  <si>
    <t>TROŠKOVNIK</t>
  </si>
  <si>
    <t>Red.br.</t>
  </si>
  <si>
    <t>Opis stavke</t>
  </si>
  <si>
    <t>Jed.mj.</t>
  </si>
  <si>
    <t>Količina</t>
  </si>
  <si>
    <t>Cijena</t>
  </si>
  <si>
    <t>Iznos</t>
  </si>
  <si>
    <t>m3</t>
  </si>
  <si>
    <t>kom</t>
  </si>
  <si>
    <t>m2</t>
  </si>
  <si>
    <t>2.</t>
  </si>
  <si>
    <t>2.1.</t>
  </si>
  <si>
    <t>m1</t>
  </si>
  <si>
    <t>2.2.</t>
  </si>
  <si>
    <t>2.3.</t>
  </si>
  <si>
    <t>2.5.</t>
  </si>
  <si>
    <t>ODRŽAVANJE KOLNIKA-UKUPNO:</t>
  </si>
  <si>
    <t>REKAPITULACIJA</t>
  </si>
  <si>
    <t>1.</t>
  </si>
  <si>
    <t>PDV 25%:</t>
  </si>
  <si>
    <t xml:space="preserve">  m2</t>
  </si>
  <si>
    <t xml:space="preserve">  m3</t>
  </si>
  <si>
    <t>POPRAVCI CESTA</t>
  </si>
  <si>
    <t>ODRŽAVANJE OBJEKATA ZA ODVODNJU</t>
  </si>
  <si>
    <r>
      <rPr>
        <b/>
        <sz val="10"/>
        <rFont val="Arial Narrow"/>
        <family val="2"/>
        <charset val="238"/>
      </rPr>
      <t>Popravak lokalno uništenog kolnika od kamenih materijala</t>
    </r>
    <r>
      <rPr>
        <sz val="10"/>
        <rFont val="Arial Narrow"/>
        <family val="2"/>
        <charset val="238"/>
      </rPr>
      <t xml:space="preserve"> (makadam) na izdvojenim lokalitetima, zamjenom materijala. Rad uključuje: - strojni  iskop oštećenog kolnika do dubine 40 cm - utovar iskopanog  materijala u vozilo, odvoz i istovar na deponiju otpadnog mat. uključujući i trošak  deponije - priprema podloge što uključuje detaljno čišćenje, izravnanje i stabiliziranje odgovarajućim sredstvom (vibroploča, vibronabijač, valjak …) - nasip kvalitetnim mat. na lokalitetu za sanaciju što uključuje dobavu kamenog drobljenca 0-60 mm, prijevoz na mjesto ugradnje te ugradnju (planiranje i valjanje do potrebne zbijenosti) u slojevima debljine do 20 cm. Traženi min. modul stišljivosti mjereno kružnom pločom Ø 30 cm iznosi Ms=80 MN/m2).Obračun po m3 ugrađenog kamenog drobljenca.</t>
    </r>
  </si>
  <si>
    <t>PRIPREMNI RADOVI</t>
  </si>
  <si>
    <t>KOLNIK OD KAMENIH MATERIJALA</t>
  </si>
  <si>
    <t>KOLNIK OD ASFALTBETONA</t>
  </si>
  <si>
    <t>ELEMENTI KOLNIKA I NOGOSTUPA</t>
  </si>
  <si>
    <r>
      <rPr>
        <b/>
        <sz val="10"/>
        <rFont val="Arial Narrow"/>
        <family val="2"/>
        <charset val="238"/>
      </rPr>
      <t>Strojno razbijanje mjestimičnih izboja kamene stijene u trupu ceste</t>
    </r>
    <r>
      <rPr>
        <sz val="10"/>
        <rFont val="Arial Narrow"/>
        <family val="2"/>
        <charset val="238"/>
      </rPr>
      <t>, pikamiranje i iskop iste do dubine 20 cm ispod nivelete gotove ceste, utovar i odvoz na deponiju. Obračun po m2</t>
    </r>
  </si>
  <si>
    <r>
      <rPr>
        <b/>
        <sz val="10"/>
        <rFont val="Arial Narrow"/>
        <family val="2"/>
        <charset val="238"/>
      </rPr>
      <t xml:space="preserve">Dobava, razastiranje, profiliranje i valjanje rastresitog kamenog materijala </t>
    </r>
    <r>
      <rPr>
        <sz val="10"/>
        <rFont val="Arial Narrow"/>
        <family val="2"/>
        <charset val="238"/>
      </rPr>
      <t>(šakavac ili mocira) za izravnavanje ili izradu nasipa. Rad se odnosi na dobavu kamenog materijala za posteljicu trupa ceste na mjestima s geološki nepovoljnim uvjetima.</t>
    </r>
  </si>
  <si>
    <r>
      <rPr>
        <b/>
        <sz val="10"/>
        <rFont val="Arial Narrow"/>
        <family val="2"/>
        <charset val="238"/>
      </rPr>
      <t>Strojna ugradba završnog asfaltnog sloja</t>
    </r>
    <r>
      <rPr>
        <sz val="10"/>
        <rFont val="Arial Narrow"/>
        <family val="2"/>
        <charset val="238"/>
      </rPr>
      <t>. Asfaltiraju se veće površine na kojima su prethodno lokalno izvedeni popravci većih poteza kolnika. Rad uključuje: - prskanje podloge bitumenskom emulzijom (potrošnja bitumenske emulzije  0.7 - 1.0 kg/m2) - dobavu i prijevoz na gradilište odgovarajuće   asfaltne mješavine - ugradnju asfaltne mješavine prema važećim   standardima za ovu vrstu radova   ( tip asfaltne mješavine s obzirom na debljinu prema     OTU i  zahtjevu nadzornog inženjera ) - geodetske radove izmjere početkog i stanja nakon sanacije u svrhu obračuna izvedenog rada. Obračun po m2 površine saniranog kolnika s obzirom na prosječnu debljinu sloja i vrstu ugrađene asfaltne mješavine.</t>
    </r>
  </si>
  <si>
    <r>
      <t xml:space="preserve">Dobava i ugradnja rubnjaka 8/20 za tlačne elemente, </t>
    </r>
    <r>
      <rPr>
        <sz val="10"/>
        <rFont val="Arial Narrow"/>
        <family val="2"/>
        <charset val="238"/>
      </rPr>
      <t>uz sve predradnje, iskop rova, ugradnja podložnog betona MB -15 (0,10 m3 po m1), dobava i ugradnju rubnjaka MB-40 te zapunajvanje sljubnica cementnim mortom.</t>
    </r>
  </si>
  <si>
    <t>1.2.</t>
  </si>
  <si>
    <t>2.4.</t>
  </si>
  <si>
    <r>
      <rPr>
        <b/>
        <sz val="10"/>
        <rFont val="Arial Narrow"/>
        <family val="2"/>
        <charset val="238"/>
      </rPr>
      <t>Podizanje ili spuštanje postojeće lj.ž. vodovodne kape</t>
    </r>
    <r>
      <rPr>
        <sz val="10"/>
        <rFont val="Arial Narrow"/>
        <family val="2"/>
        <charset val="238"/>
      </rPr>
      <t xml:space="preserve"> na novu niveletu kolnika. </t>
    </r>
  </si>
  <si>
    <r>
      <rPr>
        <b/>
        <sz val="10"/>
        <rFont val="Arial Narrow"/>
        <family val="2"/>
        <charset val="238"/>
      </rPr>
      <t>Dobava i ugradba linijske</t>
    </r>
    <r>
      <rPr>
        <sz val="10"/>
        <rFont val="Arial Narrow"/>
        <family val="2"/>
        <charset val="238"/>
      </rPr>
      <t xml:space="preserve"> slivničke rešetke širine 40 cm, 25 kN.</t>
    </r>
  </si>
  <si>
    <r>
      <rPr>
        <b/>
        <sz val="10"/>
        <rFont val="Arial Narrow"/>
        <family val="2"/>
        <charset val="238"/>
      </rPr>
      <t xml:space="preserve">Frezanje (glodanje) asfaltbetonske površine kolnika. </t>
    </r>
    <r>
      <rPr>
        <sz val="10"/>
        <rFont val="Arial Narrow"/>
        <family val="2"/>
        <charset val="238"/>
      </rPr>
      <t>Ova se radnja vrši radi izravnanja površine kolnika, poboljšanja hvatljivosti kolne površine i pripreme za ugradnju novih asfaltnih slojeva. Rad uključuje: - frezanje (glodanje) asfalbetonske površine kolnika  specijalnim strojevima sa rotirajućim noževima - utovar uklonjenog  materijala u vozilo, odvoz i istovar na deponiju otpadnog mat. uključujući i trošak deponije, ili na mjesto koje odredi investitor - detaljno čišćenje isfrezane površine od zaostalog    usitnjenog materijala. Debljina izfrezanog sloja do 3,0 cm.Obračun po m2 skinutog asfaltnog sloja određene debljine.</t>
    </r>
  </si>
  <si>
    <r>
      <t xml:space="preserve">Uvodne napomene:     </t>
    </r>
    <r>
      <rPr>
        <i/>
        <sz val="10"/>
        <rFont val="Arial Narrow"/>
        <family val="2"/>
        <charset val="238"/>
      </rPr>
      <t xml:space="preserve"> Izvoditelj je dužan popravak udarnih jama ili prekopa obaviti u roku od </t>
    </r>
    <r>
      <rPr>
        <i/>
        <u/>
        <sz val="10"/>
        <rFont val="Arial Narrow"/>
        <family val="2"/>
        <charset val="238"/>
      </rPr>
      <t>najviše</t>
    </r>
    <r>
      <rPr>
        <b/>
        <i/>
        <u/>
        <sz val="10"/>
        <rFont val="Arial Narrow"/>
        <family val="2"/>
        <charset val="238"/>
      </rPr>
      <t xml:space="preserve"> 5</t>
    </r>
    <r>
      <rPr>
        <i/>
        <u/>
        <sz val="10"/>
        <rFont val="Arial Narrow"/>
        <family val="2"/>
        <charset val="238"/>
      </rPr>
      <t xml:space="preserve"> kalendarskih dana </t>
    </r>
    <r>
      <rPr>
        <i/>
        <sz val="10"/>
        <rFont val="Arial Narrow"/>
        <family val="2"/>
        <charset val="238"/>
      </rPr>
      <t>od dana dojave, odnosno naloga nadzornog inženjera.</t>
    </r>
  </si>
  <si>
    <r>
      <rPr>
        <b/>
        <i/>
        <sz val="10"/>
        <rFont val="Arial Narrow"/>
        <family val="2"/>
        <charset val="238"/>
      </rPr>
      <t xml:space="preserve">Uvodne napomene:  </t>
    </r>
    <r>
      <rPr>
        <i/>
        <sz val="10"/>
        <rFont val="Arial Narrow"/>
        <family val="2"/>
        <charset val="238"/>
      </rPr>
      <t xml:space="preserve">     U cijenu uračunati utovar i odvoz na mjesnu deponiju ili mjesto koje odredi investitor, uključivo i trošak same deponije. Uz količine iskopa iskazane građevinskom knjigom, dostaviti i otpremnice s mjesne deponije. Svi radovi u cijeni uključuju propisno označavanje i regulaciju prometa, kao i poduzimanje svih potrebnih zaštitnih mjera na gradilištu.</t>
    </r>
  </si>
  <si>
    <r>
      <rPr>
        <b/>
        <sz val="10"/>
        <rFont val="Arial Narrow"/>
        <family val="2"/>
        <charset val="238"/>
      </rPr>
      <t>Krčenje šiblja i grmlja u koridoru prometnice</t>
    </r>
    <r>
      <rPr>
        <sz val="10"/>
        <rFont val="Arial Narrow"/>
        <family val="2"/>
        <charset val="238"/>
      </rPr>
      <t>. Stavka obuhvaća strojno krčenje šiblja i grmlja. U cijenu uključeno krčenje, utovar u prijevozno sredstvo i odvoz na deponiju ili mjesto koje odredi investitor. Obračun po m2 iskrčene površine.</t>
    </r>
  </si>
  <si>
    <r>
      <rPr>
        <b/>
        <sz val="10"/>
        <rFont val="Arial Narrow"/>
        <family val="2"/>
        <charset val="238"/>
      </rPr>
      <t>Sječa stabala φ 10-30 cm, s kresanjem grana i vađenjem korijenja.</t>
    </r>
    <r>
      <rPr>
        <sz val="10"/>
        <rFont val="Arial Narrow"/>
        <family val="2"/>
        <charset val="238"/>
      </rPr>
      <t xml:space="preserve"> Stavka obuhvaća rezanje stabala u koridoru prometnice, s vađenjem panjeva. U jediničnu cijenu uključen je odvoz na deponiju ili mjesto koje odredi investitor. Obračun po komadu posječenog stabla.</t>
    </r>
  </si>
  <si>
    <r>
      <rPr>
        <b/>
        <sz val="10"/>
        <rFont val="Arial Narrow"/>
        <family val="2"/>
        <charset val="238"/>
      </rPr>
      <t>Mjestimični površinski iskop materijala zbog postizanja nove nivelete</t>
    </r>
    <r>
      <rPr>
        <sz val="10"/>
        <rFont val="Arial Narrow"/>
        <family val="2"/>
        <charset val="238"/>
      </rPr>
      <t xml:space="preserve"> ili prilagođavanja ostalim cestama ili objektima. Prosječna dubina iskopa 15 cm. U rad je uključeno strojno skidanje površinskog sloja postojeće trase, uključivo sa utovarom u prijevozno sredstvo i odvozom na mjesnu deponiju. Obračun po m2</t>
    </r>
  </si>
  <si>
    <r>
      <t xml:space="preserve">Uvodne napomene:       </t>
    </r>
    <r>
      <rPr>
        <i/>
        <sz val="10"/>
        <rFont val="Arial Narrow"/>
        <family val="2"/>
        <charset val="238"/>
      </rPr>
      <t xml:space="preserve">Sve stavke se mjere i obračunavaju u zbijenom, gotovom stanju. Sav drobljeni kameni materijal mora imati sve potrebne ateste, koji se prilažu uz građevnu knjigu. Širina bankine iznosi </t>
    </r>
    <r>
      <rPr>
        <i/>
        <u/>
        <sz val="10"/>
        <rFont val="Arial Narrow"/>
        <family val="2"/>
        <charset val="238"/>
      </rPr>
      <t>75 cm</t>
    </r>
    <r>
      <rPr>
        <i/>
        <sz val="10"/>
        <rFont val="Arial Narrow"/>
        <family val="2"/>
        <charset val="238"/>
      </rPr>
      <t>, osim u iznimnim slučajevima, a što određuje nadzorni inženjer i potvrđuje upisom u građevni dnevnik.</t>
    </r>
  </si>
  <si>
    <r>
      <t xml:space="preserve">Uvodne napomene:          </t>
    </r>
    <r>
      <rPr>
        <i/>
        <sz val="10"/>
        <rFont val="Arial Narrow"/>
        <family val="2"/>
        <charset val="238"/>
      </rPr>
      <t>Sve površine prije nanošenja asfaltnog zastora moraju biti propisno zaravnate i uvaljane, do traženog modula stišljivosti, bez kamenih izboja ili ostataka organskog materijala (trave, bilja, zemlje i sl.). Vođenje trase ima biti ravno, bez kolebanja po pravcu i visini. U protivnom primjenjuju se propisi iz OTU koji predviđaju umanjenje stvarno izvedene površine uslijed loše izvedenih radova. Jednako tako se umanjenje odnosi i na samu ravnost. Uz građevnu knjigu prilažu se i atesti za primijenjenu asfaltnu mješavinu.</t>
    </r>
  </si>
  <si>
    <r>
      <rPr>
        <b/>
        <sz val="10"/>
        <rFont val="Arial Narrow"/>
        <family val="2"/>
        <charset val="238"/>
      </rPr>
      <t>Pilanje asfaltirane površine</t>
    </r>
    <r>
      <rPr>
        <sz val="10"/>
        <rFont val="Arial Narrow"/>
        <family val="2"/>
        <charset val="238"/>
      </rPr>
      <t xml:space="preserve"> i premazivanje iste kationskom emulzijom radi ostvarivanja spoja s novim asfaltom. Rez mora biti ravan, longitudinalno i transverzalno. U cijenu je uključen utovar ispilanog materijala u prijevozno sredstvo i odvoz na mjesnu deponiju. </t>
    </r>
  </si>
  <si>
    <r>
      <t xml:space="preserve">Uvodne napomene:        </t>
    </r>
    <r>
      <rPr>
        <i/>
        <sz val="10"/>
        <rFont val="Arial Narrow"/>
        <family val="2"/>
        <charset val="238"/>
      </rPr>
      <t>Svi radovi imaju biti izvedeni po pravilima struke. Za sve montažne elemente potrebno je dostaviti ateste, kao i za sve betone koji se dobavljaju iz betonare.</t>
    </r>
  </si>
  <si>
    <r>
      <rPr>
        <b/>
        <sz val="10"/>
        <rFont val="Arial Narrow"/>
        <family val="2"/>
        <charset val="238"/>
      </rPr>
      <t>Dobava i ugradba rubnjaka 15/25</t>
    </r>
    <r>
      <rPr>
        <sz val="10"/>
        <rFont val="Arial Narrow"/>
        <family val="2"/>
        <charset val="238"/>
      </rPr>
      <t xml:space="preserve"> uz sve predradnje, iskop rova, ugradnja podložnog betona MB -15 (0,10 m3 po m1), dobava i ugradnju rubnjaka MB-40 te zapunajvanje sljubnica cementnim mortom.</t>
    </r>
  </si>
  <si>
    <r>
      <rPr>
        <b/>
        <sz val="10"/>
        <rFont val="Arial Narrow"/>
        <family val="2"/>
        <charset val="238"/>
      </rPr>
      <t>Popravak nogostupa i pješačkih površina opločanih  predgotovljenim betonskim elementima.</t>
    </r>
    <r>
      <rPr>
        <sz val="10"/>
        <rFont val="Arial Narrow"/>
        <family val="2"/>
        <charset val="238"/>
      </rPr>
      <t xml:space="preserve"> Rad uključuje: - ručno skidanje postojećih betonskih elemenata na površinama predviđenim za sanaciju i privremeno deponiranje do ponovne ugradnje - popravak podloge što uključuje zamjenu materijala u debljini 15 cm ( iskop i odvoz mat. na deponiju s taksom, dobava, prijevoz i ugradnja kamenog drobljenca) - izrada podloge betonskih elemenata,  od pijeska, u sloju debljine 4.0 - 6-0 cm, što uključuje dobavu pijeska, prijevoz na gradilište te ugradnju (planiranje) - dobava i ugradba novih. Obračun po m2 završenog opločenja</t>
    </r>
  </si>
  <si>
    <r>
      <rPr>
        <b/>
        <sz val="10"/>
        <rFont val="Arial Narrow"/>
        <family val="2"/>
        <charset val="238"/>
      </rPr>
      <t>Saniranje udarnih rupa u cesti, do 2m</t>
    </r>
    <r>
      <rPr>
        <b/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. Obuhvaća rezanje rubova asfaltnog kolnika ili frezanje utonulog prekopa, iskop dotrajalog asfalta i kolničke konstrukcije ako je potrebno utovar i odvoz na deponiju. Planiranje i zbijanje posteljice, po potrebi dobavu, ugradnju i zbijanje kamenog materijala u tamponski sloj do razine 6,00 cm ispod postojeće površine kolnika, čišćenje i premazivanje rubova bitumenskom emulzijom te dobava i ugradnja vrućeg AB 0/11 ili BNHS 0/16 u sloju debljine 6,00 cm. Završno čišćenje.</t>
    </r>
  </si>
  <si>
    <r>
      <rPr>
        <b/>
        <sz val="10"/>
        <rFont val="Arial Narrow"/>
        <family val="2"/>
        <charset val="238"/>
      </rPr>
      <t>Popravak udarnih jama (do 2,0 m2) na kolniku od kamenih materijala</t>
    </r>
    <r>
      <rPr>
        <sz val="10"/>
        <rFont val="Arial Narrow"/>
        <family val="2"/>
        <charset val="238"/>
      </rPr>
      <t xml:space="preserve"> (makadam). Rad uključuje: - ručni iskop i uklanjanje lošeg materijala debljine do 10 cm - utovar iskopanog  materijala u vozilo, odvoz i   istovar na deponiju otpadnog mat. uključujući i taksu   deponije - nasipanje udarne jame kvalitetnim mat. što uključuje   dobavu kamenog drobljenca 0-60 mm, prijevoz na mjesto   ugradnje te ugradnju  (planiranje i valjanje do potrebne   zbijenosti) .Obračun po komadu sanirane udarne jame.</t>
    </r>
  </si>
  <si>
    <r>
      <rPr>
        <b/>
        <sz val="10"/>
        <rFont val="Arial Narrow"/>
        <family val="2"/>
        <charset val="238"/>
      </rPr>
      <t>Dobava i ugradba kamenog drobljenca (tampon) 0-63 mm, u debljini od 10-15 cm</t>
    </r>
    <r>
      <rPr>
        <sz val="10"/>
        <rFont val="Arial Narrow"/>
        <family val="2"/>
        <charset val="238"/>
      </rPr>
      <t>. Rad uključuje: -Dovoz materijala na mjesto ugradnje - Razastiranje materijala na potrebnu niveletu u sloju prema zahtjevu nadzornog inženjera - valjanje i stabiliziranje odgovarajućim sredstvom do potrebne zbijenosti (vibronabijač, valjak). Traženi min. modul stišljivosti mjereno kružnom pločom Ø 30 cm iznosi Ms=80 MN/m2). Obračun po m2 ugrađenog kamenog drobljenca.</t>
    </r>
  </si>
  <si>
    <r>
      <t xml:space="preserve">Izvedba bankina. </t>
    </r>
    <r>
      <rPr>
        <sz val="10"/>
        <rFont val="Arial Narrow"/>
        <family val="2"/>
        <charset val="238"/>
      </rPr>
      <t>Rad obuhvaća dobavu kamenog drobljenca (tampona) 0,32 mm, nakon izvedbe asfaltnog zastora, ravnanje na potrebnu niveletu i nabijanje odgovarajućim sredstvom za nabijanje (vibrovaljak ili vibroploča), Debljina bankine je 5 cm, odnosno prema debljini asfaltnog zastora. Bankina se izvodi sa padom od 1.5 % mjereno od nivelete asfaltnog zastora. Širina bankine je 50 cm.</t>
    </r>
  </si>
  <si>
    <r>
      <rPr>
        <b/>
        <sz val="10"/>
        <rFont val="Arial Narrow"/>
        <family val="2"/>
        <charset val="238"/>
      </rPr>
      <t>Ručna ugradba završnog asfaltnog sloja, debljine 3,0 - 5,0 cm</t>
    </r>
    <r>
      <rPr>
        <sz val="10"/>
        <rFont val="Arial Narrow"/>
        <family val="2"/>
        <charset val="238"/>
      </rPr>
      <t>. Asfaltiraju se manje površine na kojima su prethodno lokalno izvedene predradnje za ugradbu na manjim potezima kolnika ili trotoara. Rad uključuje: - prskanje podloge bitumenskom emulzijom (potrošnja bitumenske emulzije  0.7 - 1.0 kg/m2) - dobavu i prijevoz na gradilište odgovarajuće   asfaltne mješavine - ugradnju asfaltne mješavine prema važećim   standardima za ovu vrstu radova   ( tip asfaltne mješavine s obzirom na debljinu prema     OTU i  zahtjevu nadzornog inženjera ) Obračun po m2 površine saniranog kolnika s obzirom na prosječnu debljinu sloja i vrstu ugrađene asfaltne mješavine.</t>
    </r>
  </si>
  <si>
    <t xml:space="preserve">   - AB 11, d = 3-5 cm</t>
  </si>
  <si>
    <t xml:space="preserve">   - BNHS 16, d = 5-8 cm</t>
  </si>
  <si>
    <r>
      <rPr>
        <b/>
        <sz val="10"/>
        <rFont val="Arial Narrow"/>
        <family val="2"/>
        <charset val="238"/>
      </rPr>
      <t xml:space="preserve">Izrada invalidskih rampi </t>
    </r>
    <r>
      <rPr>
        <sz val="10"/>
        <rFont val="Arial Narrow"/>
        <family val="2"/>
        <charset val="238"/>
      </rPr>
      <t>u svrhu svladavanja denivelacije između kolnika i nogostupa na mjestu pješačkih prijelaza. Invalidske rampe izraditi od materijala od kojeg je izveden trotoar (asfalt, kamen, tlakavci). Završna obrada morabiti ohrapavljena u svrhu sprječavnja proklizavanja. U svemu prema "Pravilniku o osiguranju pristupačnosti građevina osobama s invali-ditetom i smanjene pokretljivosti" (NN br. 151/05).Dimenzije rampe: (75+125+75)/75/15. Rad uključuje: - strojno i ručno rušenje te iskop postojeće površine nogostupa u debljini do 30 cm - utovar iskopanog  materijala u vozilo, transport i istovar na deponiju otpadnog mat. uključujući i taksu deponije - stabiliziranje posteljice (nabijanjem, valjanjem) - priprema podloge od kamenog drobljenca debljine 10 cm   što uključuje dobavu kamenog drobljenca,   prijevoz na gradilište te ugradnju (planiranje i valjanje       do potrebne zbijenosti) - izrada završnog sloja rampe, što uključuje dobavu, prijevoz, ugradnju i njegu  nakon ugradnje.Obračun po komadu izvedene rampe.</t>
    </r>
  </si>
  <si>
    <t>Niveliranje postojećih ljevanoželjeznih poklopaca nad oknima komunalnih instalacija. Stavka uključuje ručno štemanje postojeće betonske podloge poklopaca - demontažu poklopca s okvirom - izradu betonske podloge poklopca - postavu poklopca na bet. podlogu u potebnom nagibu, prema niveleti kolnika. Obračun po komadu niveliranog poklopca.</t>
  </si>
  <si>
    <t>-Lijevano željezni poklopac šahta 15 T</t>
  </si>
  <si>
    <t>-Lijevano željezni poklopac šahta 40 T</t>
  </si>
  <si>
    <r>
      <rPr>
        <b/>
        <sz val="10"/>
        <rFont val="Arial Narrow"/>
        <family val="2"/>
        <charset val="238"/>
      </rPr>
      <t>Dobava ljevanoželjeznih poklopaca i slivničkih rešetki,</t>
    </r>
    <r>
      <rPr>
        <sz val="10"/>
        <rFont val="Arial Narrow"/>
        <family val="2"/>
        <charset val="238"/>
      </rPr>
      <t xml:space="preserve"> nad oknima komunalnih instalacija. Obračun po komadu poklopca.</t>
    </r>
  </si>
  <si>
    <t>-Lijevano željezna slivnička rešetka 40/40 cm</t>
  </si>
  <si>
    <t>1.1.</t>
  </si>
  <si>
    <t>1.3.</t>
  </si>
  <si>
    <r>
      <rPr>
        <b/>
        <sz val="10"/>
        <rFont val="Arial Narrow"/>
        <family val="2"/>
        <charset val="238"/>
      </rPr>
      <t>Nabava, dobava i ugradnja geotekstila debljine 500g/m2</t>
    </r>
    <r>
      <rPr>
        <sz val="10"/>
        <rFont val="Arial Narrow"/>
        <family val="2"/>
        <charset val="238"/>
      </rPr>
      <t xml:space="preserve"> na prethodno pripremnljenu (poravnatu i nabijenu) podlogu od lomljenog kamena</t>
    </r>
  </si>
  <si>
    <r>
      <rPr>
        <b/>
        <sz val="10"/>
        <rFont val="Arial Narrow"/>
        <family val="2"/>
        <charset val="238"/>
      </rPr>
      <t xml:space="preserve">Uređenje donjeg nosivog sloja-posteljice. </t>
    </r>
    <r>
      <rPr>
        <sz val="10"/>
        <rFont val="Arial Narrow"/>
        <family val="2"/>
        <charset val="238"/>
      </rPr>
      <t>Uključuje čišćenje od izraslina, planiranje  i nabijanje-valjanje do potrebne zbijenosti, a prije izvedbe završnih slojeva. Obračun po m2 uređene i uvaljane posteljice.</t>
    </r>
  </si>
  <si>
    <r>
      <t xml:space="preserve">Uvodne napomene:     </t>
    </r>
    <r>
      <rPr>
        <i/>
        <sz val="10"/>
        <rFont val="Arial Narrow"/>
        <family val="2"/>
        <charset val="238"/>
      </rPr>
      <t xml:space="preserve">Za sve lijevano željezne poklopce potrebno je dobaviti ateste. Radove na podizanju postojećih poklopaca izvesti uz pažljivu demontažu (ručnu) da se ista ne ošteti, u svrhu ponovne ugradbe. </t>
    </r>
  </si>
  <si>
    <t>2.6.</t>
  </si>
  <si>
    <t>2.7.</t>
  </si>
  <si>
    <t>3.</t>
  </si>
  <si>
    <t>3.1.</t>
  </si>
  <si>
    <t>3.2.</t>
  </si>
  <si>
    <t>3.3.</t>
  </si>
  <si>
    <t>4.</t>
  </si>
  <si>
    <t>4.1.</t>
  </si>
  <si>
    <t>4.2.</t>
  </si>
  <si>
    <t>4.3.</t>
  </si>
  <si>
    <t>4.3.1.</t>
  </si>
  <si>
    <t>4.3.2.</t>
  </si>
  <si>
    <t>5.</t>
  </si>
  <si>
    <t>5.1.</t>
  </si>
  <si>
    <t>5.2.</t>
  </si>
  <si>
    <t>5.3.</t>
  </si>
  <si>
    <t>5.4.</t>
  </si>
  <si>
    <t>6.</t>
  </si>
  <si>
    <t>6.1.</t>
  </si>
  <si>
    <t>6.2.</t>
  </si>
  <si>
    <t>6.2.1.</t>
  </si>
  <si>
    <t>6.2.2.</t>
  </si>
  <si>
    <t>6.2.3.</t>
  </si>
  <si>
    <t>6.3.</t>
  </si>
  <si>
    <t>6.4.</t>
  </si>
  <si>
    <t>ODRŽAVANJE NERAZVRSTANIH CESTA NA PODRUČJU GRADA BIOGRADA NA MORU ZA PERIOD OD 2024. DO 2028. GODINE</t>
  </si>
  <si>
    <t>UKUPNO (EUR):</t>
  </si>
  <si>
    <t>SVEUKUPNO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</si>
</sst>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;;"/>
  </numFmts>
  <fonts count="15" x14ac:knownFonts="1"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u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top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4" fontId="5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4" fontId="3" fillId="0" borderId="0" xfId="0" applyNumberFormat="1" applyFont="1" applyAlignment="1">
      <alignment horizontal="justify" vertical="top" wrapText="1"/>
    </xf>
    <xf numFmtId="49" fontId="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right"/>
    </xf>
    <xf numFmtId="49" fontId="2" fillId="0" borderId="3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top" wrapText="1"/>
    </xf>
    <xf numFmtId="4" fontId="5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5" fillId="0" borderId="0" xfId="0" applyNumberFormat="1" applyFont="1" applyAlignment="1">
      <alignment horizontal="right" vertical="top" wrapText="1"/>
    </xf>
    <xf numFmtId="4" fontId="5" fillId="0" borderId="1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 wrapText="1"/>
    </xf>
  </cellXfs>
  <cellStyles count="8">
    <cellStyle name="Comma 2" xfId="3"/>
    <cellStyle name="Normal 11" xfId="6"/>
    <cellStyle name="Normal 11 3" xfId="7"/>
    <cellStyle name="Normal 2" xfId="2"/>
    <cellStyle name="Normal 3 2" xfId="5"/>
    <cellStyle name="Normal 9" xfId="4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70"/>
  <sheetViews>
    <sheetView tabSelected="1" view="pageBreakPreview" topLeftCell="A58" zoomScale="140" zoomScaleNormal="100" zoomScaleSheetLayoutView="140" workbookViewId="0">
      <selection activeCell="B70" sqref="B70"/>
    </sheetView>
  </sheetViews>
  <sheetFormatPr defaultColWidth="9" defaultRowHeight="13.8" x14ac:dyDescent="0.3"/>
  <cols>
    <col min="1" max="1" width="7.625" style="55" customWidth="1"/>
    <col min="2" max="2" width="60.625" style="23" customWidth="1"/>
    <col min="3" max="3" width="8.625" style="9" customWidth="1"/>
    <col min="4" max="4" width="10.5" style="10" bestFit="1" customWidth="1"/>
    <col min="5" max="5" width="10.625" style="24" customWidth="1"/>
    <col min="6" max="6" width="14.625" style="24" customWidth="1"/>
    <col min="7" max="16384" width="9" style="9"/>
  </cols>
  <sheetData>
    <row r="1" spans="1:6" ht="28.2" customHeight="1" thickBot="1" x14ac:dyDescent="0.35">
      <c r="A1" s="10"/>
      <c r="B1" s="67" t="s">
        <v>92</v>
      </c>
      <c r="C1" s="67"/>
      <c r="D1" s="67"/>
      <c r="E1" s="67"/>
      <c r="F1" s="37"/>
    </row>
    <row r="2" spans="1:6" ht="15" customHeight="1" x14ac:dyDescent="0.3">
      <c r="A2" s="25"/>
      <c r="B2" s="26" t="s">
        <v>0</v>
      </c>
      <c r="C2" s="65"/>
      <c r="D2" s="65"/>
      <c r="E2" s="65"/>
      <c r="F2" s="66"/>
    </row>
    <row r="3" spans="1:6" s="40" customFormat="1" x14ac:dyDescent="0.3">
      <c r="A3" s="27" t="s">
        <v>1</v>
      </c>
      <c r="B3" s="28" t="s">
        <v>2</v>
      </c>
      <c r="C3" s="39" t="s">
        <v>3</v>
      </c>
      <c r="D3" s="39" t="s">
        <v>4</v>
      </c>
      <c r="E3" s="39" t="s">
        <v>5</v>
      </c>
      <c r="F3" s="39" t="s">
        <v>6</v>
      </c>
    </row>
    <row r="4" spans="1:6" ht="14.4" customHeight="1" x14ac:dyDescent="0.3">
      <c r="B4" s="6"/>
      <c r="C4" s="8"/>
      <c r="D4" s="8"/>
      <c r="E4" s="8"/>
    </row>
    <row r="5" spans="1:6" s="13" customFormat="1" ht="14.4" customHeight="1" x14ac:dyDescent="0.3">
      <c r="A5" s="56" t="s">
        <v>18</v>
      </c>
      <c r="B5" s="29" t="s">
        <v>22</v>
      </c>
      <c r="C5" s="2"/>
      <c r="D5" s="2"/>
      <c r="E5" s="2"/>
      <c r="F5" s="38"/>
    </row>
    <row r="6" spans="1:6" ht="45" customHeight="1" x14ac:dyDescent="0.3">
      <c r="A6" s="57"/>
      <c r="B6" s="14" t="s">
        <v>38</v>
      </c>
      <c r="C6" s="8"/>
      <c r="D6" s="8"/>
      <c r="E6" s="8"/>
      <c r="F6" s="41"/>
    </row>
    <row r="7" spans="1:6" ht="152.4" customHeight="1" x14ac:dyDescent="0.3">
      <c r="A7" s="57" t="s">
        <v>62</v>
      </c>
      <c r="B7" s="15" t="s">
        <v>24</v>
      </c>
      <c r="C7" s="8" t="s">
        <v>21</v>
      </c>
      <c r="D7" s="8">
        <v>500</v>
      </c>
      <c r="E7" s="8"/>
      <c r="F7" s="41">
        <f>D7*E7</f>
        <v>0</v>
      </c>
    </row>
    <row r="8" spans="1:6" ht="95.4" customHeight="1" x14ac:dyDescent="0.3">
      <c r="A8" s="57" t="s">
        <v>33</v>
      </c>
      <c r="B8" s="6" t="s">
        <v>50</v>
      </c>
      <c r="C8" s="8" t="s">
        <v>8</v>
      </c>
      <c r="D8" s="8">
        <v>25</v>
      </c>
      <c r="E8" s="8"/>
      <c r="F8" s="41">
        <f>D8*E8</f>
        <v>0</v>
      </c>
    </row>
    <row r="9" spans="1:6" ht="101.4" customHeight="1" x14ac:dyDescent="0.3">
      <c r="A9" s="57" t="s">
        <v>63</v>
      </c>
      <c r="B9" s="6" t="s">
        <v>49</v>
      </c>
      <c r="C9" s="8" t="s">
        <v>8</v>
      </c>
      <c r="D9" s="8">
        <v>300</v>
      </c>
      <c r="E9" s="8"/>
      <c r="F9" s="41">
        <f>E9*D9</f>
        <v>0</v>
      </c>
    </row>
    <row r="10" spans="1:6" s="13" customFormat="1" x14ac:dyDescent="0.3">
      <c r="A10" s="58"/>
      <c r="B10" s="4" t="str">
        <f>CONCATENATE(B5," UKUPNO :")</f>
        <v>POPRAVCI CESTA UKUPNO :</v>
      </c>
      <c r="C10" s="2"/>
      <c r="D10" s="2"/>
      <c r="E10" s="2"/>
      <c r="F10" s="42">
        <f>SUM(F7:F9)</f>
        <v>0</v>
      </c>
    </row>
    <row r="11" spans="1:6" x14ac:dyDescent="0.3">
      <c r="A11" s="57"/>
      <c r="B11" s="16"/>
      <c r="C11" s="12"/>
      <c r="D11" s="12"/>
      <c r="E11" s="12"/>
      <c r="F11" s="43"/>
    </row>
    <row r="12" spans="1:6" x14ac:dyDescent="0.3">
      <c r="A12" s="56" t="s">
        <v>10</v>
      </c>
      <c r="B12" s="1" t="s">
        <v>25</v>
      </c>
      <c r="C12" s="30"/>
      <c r="D12" s="30"/>
      <c r="E12" s="30"/>
      <c r="F12" s="44"/>
    </row>
    <row r="13" spans="1:6" ht="82.8" x14ac:dyDescent="0.3">
      <c r="A13" s="57"/>
      <c r="B13" s="17" t="s">
        <v>39</v>
      </c>
      <c r="C13" s="8"/>
      <c r="D13" s="8"/>
      <c r="E13" s="8"/>
      <c r="F13" s="41"/>
    </row>
    <row r="14" spans="1:6" ht="55.2" x14ac:dyDescent="0.3">
      <c r="A14" s="57" t="s">
        <v>11</v>
      </c>
      <c r="B14" s="6" t="s">
        <v>40</v>
      </c>
      <c r="C14" s="8" t="s">
        <v>9</v>
      </c>
      <c r="D14" s="8">
        <v>2000</v>
      </c>
      <c r="E14" s="8"/>
      <c r="F14" s="41">
        <f t="shared" ref="F14:F20" si="0">E14*D14</f>
        <v>0</v>
      </c>
    </row>
    <row r="15" spans="1:6" ht="55.2" x14ac:dyDescent="0.3">
      <c r="A15" s="57" t="s">
        <v>13</v>
      </c>
      <c r="B15" s="6" t="s">
        <v>41</v>
      </c>
      <c r="C15" s="8" t="s">
        <v>8</v>
      </c>
      <c r="D15" s="8">
        <v>30</v>
      </c>
      <c r="E15" s="8"/>
      <c r="F15" s="41">
        <f t="shared" si="0"/>
        <v>0</v>
      </c>
    </row>
    <row r="16" spans="1:6" ht="69" x14ac:dyDescent="0.3">
      <c r="A16" s="57" t="s">
        <v>14</v>
      </c>
      <c r="B16" s="6" t="s">
        <v>42</v>
      </c>
      <c r="C16" s="8" t="s">
        <v>9</v>
      </c>
      <c r="D16" s="8">
        <v>25000</v>
      </c>
      <c r="E16" s="8"/>
      <c r="F16" s="41">
        <f t="shared" si="0"/>
        <v>0</v>
      </c>
    </row>
    <row r="17" spans="1:6" ht="51" customHeight="1" x14ac:dyDescent="0.3">
      <c r="A17" s="57" t="s">
        <v>34</v>
      </c>
      <c r="B17" s="6" t="s">
        <v>29</v>
      </c>
      <c r="C17" s="8" t="s">
        <v>9</v>
      </c>
      <c r="D17" s="8">
        <v>300</v>
      </c>
      <c r="E17" s="8"/>
      <c r="F17" s="41">
        <f t="shared" si="0"/>
        <v>0</v>
      </c>
    </row>
    <row r="18" spans="1:6" ht="63.75" customHeight="1" x14ac:dyDescent="0.3">
      <c r="A18" s="57" t="s">
        <v>15</v>
      </c>
      <c r="B18" s="6" t="s">
        <v>30</v>
      </c>
      <c r="C18" s="8" t="s">
        <v>7</v>
      </c>
      <c r="D18" s="8">
        <v>2500</v>
      </c>
      <c r="E18" s="8"/>
      <c r="F18" s="41">
        <f t="shared" si="0"/>
        <v>0</v>
      </c>
    </row>
    <row r="19" spans="1:6" ht="41.4" x14ac:dyDescent="0.3">
      <c r="A19" s="57" t="s">
        <v>67</v>
      </c>
      <c r="B19" s="6" t="s">
        <v>64</v>
      </c>
      <c r="C19" s="8" t="s">
        <v>9</v>
      </c>
      <c r="D19" s="8">
        <v>100</v>
      </c>
      <c r="E19" s="8"/>
      <c r="F19" s="41">
        <f t="shared" si="0"/>
        <v>0</v>
      </c>
    </row>
    <row r="20" spans="1:6" ht="124.2" x14ac:dyDescent="0.3">
      <c r="A20" s="57" t="s">
        <v>68</v>
      </c>
      <c r="B20" s="6" t="s">
        <v>37</v>
      </c>
      <c r="C20" s="8" t="s">
        <v>20</v>
      </c>
      <c r="D20" s="8">
        <v>2200</v>
      </c>
      <c r="E20" s="8"/>
      <c r="F20" s="41">
        <f t="shared" si="0"/>
        <v>0</v>
      </c>
    </row>
    <row r="21" spans="1:6" x14ac:dyDescent="0.3">
      <c r="A21" s="56"/>
      <c r="B21" s="1" t="str">
        <f>CONCATENATE(B12," UKUPNO :")</f>
        <v>PRIPREMNI RADOVI UKUPNO :</v>
      </c>
      <c r="C21" s="2"/>
      <c r="D21" s="2"/>
      <c r="E21" s="2"/>
      <c r="F21" s="45">
        <f>SUM(F14:F20)</f>
        <v>0</v>
      </c>
    </row>
    <row r="22" spans="1:6" x14ac:dyDescent="0.3">
      <c r="A22" s="57"/>
      <c r="B22" s="18"/>
      <c r="C22" s="8"/>
      <c r="D22" s="8"/>
      <c r="E22" s="8"/>
      <c r="F22" s="41"/>
    </row>
    <row r="23" spans="1:6" s="13" customFormat="1" x14ac:dyDescent="0.3">
      <c r="A23" s="56" t="s">
        <v>69</v>
      </c>
      <c r="B23" s="1" t="s">
        <v>26</v>
      </c>
      <c r="C23" s="2"/>
      <c r="D23" s="2"/>
      <c r="E23" s="2"/>
      <c r="F23" s="45"/>
    </row>
    <row r="24" spans="1:6" s="13" customFormat="1" ht="69" x14ac:dyDescent="0.3">
      <c r="A24" s="57"/>
      <c r="B24" s="19" t="s">
        <v>43</v>
      </c>
      <c r="C24" s="12"/>
      <c r="D24" s="12"/>
      <c r="E24" s="12"/>
      <c r="F24" s="43"/>
    </row>
    <row r="25" spans="1:6" ht="45.75" customHeight="1" x14ac:dyDescent="0.3">
      <c r="A25" s="57" t="s">
        <v>70</v>
      </c>
      <c r="B25" s="6" t="s">
        <v>65</v>
      </c>
      <c r="C25" s="8" t="s">
        <v>9</v>
      </c>
      <c r="D25" s="8">
        <v>35000</v>
      </c>
      <c r="E25" s="8"/>
      <c r="F25" s="41">
        <f t="shared" ref="F25" si="1">E25*D25</f>
        <v>0</v>
      </c>
    </row>
    <row r="26" spans="1:6" ht="96.6" x14ac:dyDescent="0.3">
      <c r="A26" s="57" t="s">
        <v>71</v>
      </c>
      <c r="B26" s="15" t="s">
        <v>51</v>
      </c>
      <c r="C26" s="8" t="s">
        <v>9</v>
      </c>
      <c r="D26" s="8">
        <v>45000</v>
      </c>
      <c r="E26" s="8"/>
      <c r="F26" s="41">
        <f>D26*E26</f>
        <v>0</v>
      </c>
    </row>
    <row r="27" spans="1:6" ht="82.8" x14ac:dyDescent="0.3">
      <c r="A27" s="57" t="s">
        <v>72</v>
      </c>
      <c r="B27" s="11" t="s">
        <v>52</v>
      </c>
      <c r="C27" s="8" t="s">
        <v>9</v>
      </c>
      <c r="D27" s="8">
        <v>2500</v>
      </c>
      <c r="E27" s="8"/>
      <c r="F27" s="41">
        <f>E27*D27</f>
        <v>0</v>
      </c>
    </row>
    <row r="28" spans="1:6" s="13" customFormat="1" x14ac:dyDescent="0.3">
      <c r="A28" s="56"/>
      <c r="B28" s="1" t="str">
        <f>CONCATENATE(B23," UKUPNO :")</f>
        <v>KOLNIK OD KAMENIH MATERIJALA UKUPNO :</v>
      </c>
      <c r="C28" s="2"/>
      <c r="D28" s="2"/>
      <c r="E28" s="2"/>
      <c r="F28" s="45">
        <f>SUM(F25:F27)</f>
        <v>0</v>
      </c>
    </row>
    <row r="29" spans="1:6" s="13" customFormat="1" x14ac:dyDescent="0.3">
      <c r="A29" s="57"/>
      <c r="B29" s="16"/>
      <c r="C29" s="12"/>
      <c r="D29" s="12"/>
      <c r="E29" s="12"/>
      <c r="F29" s="43"/>
    </row>
    <row r="30" spans="1:6" x14ac:dyDescent="0.3">
      <c r="A30" s="56" t="s">
        <v>73</v>
      </c>
      <c r="B30" s="1" t="s">
        <v>27</v>
      </c>
      <c r="C30" s="30"/>
      <c r="D30" s="30"/>
      <c r="E30" s="30"/>
      <c r="F30" s="44"/>
    </row>
    <row r="31" spans="1:6" ht="110.4" x14ac:dyDescent="0.3">
      <c r="A31" s="57"/>
      <c r="B31" s="19" t="s">
        <v>44</v>
      </c>
      <c r="C31" s="8"/>
      <c r="D31" s="8"/>
      <c r="E31" s="8"/>
      <c r="F31" s="41"/>
    </row>
    <row r="32" spans="1:6" ht="55.2" x14ac:dyDescent="0.3">
      <c r="A32" s="57" t="s">
        <v>74</v>
      </c>
      <c r="B32" s="6" t="s">
        <v>45</v>
      </c>
      <c r="C32" s="8" t="s">
        <v>12</v>
      </c>
      <c r="D32" s="8">
        <v>3000</v>
      </c>
      <c r="E32" s="8"/>
      <c r="F32" s="41">
        <f>E32*D32</f>
        <v>0</v>
      </c>
    </row>
    <row r="33" spans="1:6" ht="138" x14ac:dyDescent="0.3">
      <c r="A33" s="57" t="s">
        <v>75</v>
      </c>
      <c r="B33" s="20" t="s">
        <v>53</v>
      </c>
      <c r="C33" s="8" t="s">
        <v>20</v>
      </c>
      <c r="D33" s="8">
        <v>2000</v>
      </c>
      <c r="E33" s="8"/>
      <c r="F33" s="41">
        <f>E33*D33</f>
        <v>0</v>
      </c>
    </row>
    <row r="34" spans="1:6" ht="138" x14ac:dyDescent="0.3">
      <c r="A34" s="57" t="s">
        <v>76</v>
      </c>
      <c r="B34" s="20" t="s">
        <v>31</v>
      </c>
      <c r="C34" s="12"/>
      <c r="D34" s="8"/>
      <c r="E34" s="8"/>
      <c r="F34" s="41"/>
    </row>
    <row r="35" spans="1:6" x14ac:dyDescent="0.3">
      <c r="A35" s="57" t="s">
        <v>77</v>
      </c>
      <c r="B35" s="21" t="s">
        <v>54</v>
      </c>
      <c r="C35" s="8" t="s">
        <v>20</v>
      </c>
      <c r="D35" s="8">
        <v>12000</v>
      </c>
      <c r="E35" s="8"/>
      <c r="F35" s="41">
        <f>E35*D35</f>
        <v>0</v>
      </c>
    </row>
    <row r="36" spans="1:6" x14ac:dyDescent="0.3">
      <c r="A36" s="57" t="s">
        <v>78</v>
      </c>
      <c r="B36" s="21" t="s">
        <v>55</v>
      </c>
      <c r="C36" s="8" t="s">
        <v>20</v>
      </c>
      <c r="D36" s="8">
        <v>4000</v>
      </c>
      <c r="E36" s="8"/>
      <c r="F36" s="41">
        <f>E36*D36</f>
        <v>0</v>
      </c>
    </row>
    <row r="37" spans="1:6" x14ac:dyDescent="0.3">
      <c r="A37" s="56"/>
      <c r="B37" s="1" t="str">
        <f>CONCATENATE(B30," UKUPNO :")</f>
        <v>KOLNIK OD ASFALTBETONA UKUPNO :</v>
      </c>
      <c r="C37" s="2"/>
      <c r="D37" s="2"/>
      <c r="E37" s="2"/>
      <c r="F37" s="46">
        <f>SUM(F32:F36)</f>
        <v>0</v>
      </c>
    </row>
    <row r="38" spans="1:6" x14ac:dyDescent="0.3">
      <c r="A38" s="57"/>
      <c r="B38" s="18"/>
      <c r="C38" s="8"/>
      <c r="D38" s="8"/>
      <c r="E38" s="8"/>
      <c r="F38" s="41"/>
    </row>
    <row r="39" spans="1:6" x14ac:dyDescent="0.3">
      <c r="A39" s="57" t="s">
        <v>79</v>
      </c>
      <c r="B39" s="16" t="s">
        <v>28</v>
      </c>
      <c r="C39" s="8"/>
      <c r="D39" s="8"/>
      <c r="E39" s="8"/>
      <c r="F39" s="41"/>
    </row>
    <row r="40" spans="1:6" ht="41.4" x14ac:dyDescent="0.3">
      <c r="A40" s="57"/>
      <c r="B40" s="19" t="s">
        <v>46</v>
      </c>
      <c r="C40" s="8"/>
      <c r="D40" s="8"/>
      <c r="E40" s="8"/>
      <c r="F40" s="41"/>
    </row>
    <row r="41" spans="1:6" ht="138" x14ac:dyDescent="0.3">
      <c r="A41" s="57" t="s">
        <v>80</v>
      </c>
      <c r="B41" s="6" t="s">
        <v>48</v>
      </c>
      <c r="C41" s="8" t="s">
        <v>9</v>
      </c>
      <c r="D41" s="8">
        <v>750</v>
      </c>
      <c r="E41" s="8"/>
      <c r="F41" s="41">
        <f>E41*D41</f>
        <v>0</v>
      </c>
    </row>
    <row r="42" spans="1:6" ht="55.2" x14ac:dyDescent="0.3">
      <c r="A42" s="57" t="s">
        <v>81</v>
      </c>
      <c r="B42" s="11" t="s">
        <v>32</v>
      </c>
      <c r="C42" s="8" t="s">
        <v>12</v>
      </c>
      <c r="D42" s="8">
        <v>50</v>
      </c>
      <c r="E42" s="8"/>
      <c r="F42" s="41">
        <f t="shared" ref="F42:F44" si="2">E42*D42</f>
        <v>0</v>
      </c>
    </row>
    <row r="43" spans="1:6" ht="41.4" x14ac:dyDescent="0.3">
      <c r="A43" s="57" t="s">
        <v>82</v>
      </c>
      <c r="B43" s="6" t="s">
        <v>47</v>
      </c>
      <c r="C43" s="8" t="s">
        <v>12</v>
      </c>
      <c r="D43" s="8">
        <v>250</v>
      </c>
      <c r="E43" s="8"/>
      <c r="F43" s="41">
        <f t="shared" si="2"/>
        <v>0</v>
      </c>
    </row>
    <row r="44" spans="1:6" ht="207" x14ac:dyDescent="0.3">
      <c r="A44" s="57" t="s">
        <v>83</v>
      </c>
      <c r="B44" s="6" t="s">
        <v>56</v>
      </c>
      <c r="C44" s="8" t="s">
        <v>8</v>
      </c>
      <c r="D44" s="8">
        <v>45</v>
      </c>
      <c r="E44" s="8"/>
      <c r="F44" s="41">
        <f t="shared" si="2"/>
        <v>0</v>
      </c>
    </row>
    <row r="45" spans="1:6" x14ac:dyDescent="0.3">
      <c r="A45" s="56"/>
      <c r="B45" s="1" t="str">
        <f>CONCATENATE(B39," UKUPNO :")</f>
        <v>ELEMENTI KOLNIKA I NOGOSTUPA UKUPNO :</v>
      </c>
      <c r="C45" s="2"/>
      <c r="D45" s="2"/>
      <c r="E45" s="2"/>
      <c r="F45" s="46">
        <f>SUM(F41:F44)</f>
        <v>0</v>
      </c>
    </row>
    <row r="46" spans="1:6" x14ac:dyDescent="0.3">
      <c r="A46" s="57"/>
      <c r="B46" s="18"/>
      <c r="C46" s="8"/>
      <c r="D46" s="8"/>
      <c r="E46" s="8"/>
      <c r="F46" s="41"/>
    </row>
    <row r="47" spans="1:6" x14ac:dyDescent="0.3">
      <c r="A47" s="56" t="s">
        <v>84</v>
      </c>
      <c r="B47" s="1" t="s">
        <v>23</v>
      </c>
      <c r="C47" s="30"/>
      <c r="D47" s="30"/>
      <c r="E47" s="30"/>
      <c r="F47" s="44"/>
    </row>
    <row r="48" spans="1:6" ht="55.2" x14ac:dyDescent="0.3">
      <c r="A48" s="57"/>
      <c r="B48" s="19" t="s">
        <v>66</v>
      </c>
      <c r="C48" s="8"/>
      <c r="D48" s="8"/>
      <c r="E48" s="8"/>
      <c r="F48" s="41"/>
    </row>
    <row r="49" spans="1:6" ht="69" x14ac:dyDescent="0.3">
      <c r="A49" s="57" t="s">
        <v>85</v>
      </c>
      <c r="B49" s="6" t="s">
        <v>57</v>
      </c>
      <c r="C49" s="8" t="s">
        <v>8</v>
      </c>
      <c r="D49" s="8">
        <v>25</v>
      </c>
      <c r="E49" s="8"/>
      <c r="F49" s="41">
        <f>E49*D49</f>
        <v>0</v>
      </c>
    </row>
    <row r="50" spans="1:6" ht="27.6" x14ac:dyDescent="0.3">
      <c r="A50" s="57" t="s">
        <v>86</v>
      </c>
      <c r="B50" s="20" t="s">
        <v>60</v>
      </c>
      <c r="C50" s="8"/>
      <c r="D50" s="8"/>
      <c r="E50" s="8"/>
      <c r="F50" s="41"/>
    </row>
    <row r="51" spans="1:6" x14ac:dyDescent="0.3">
      <c r="A51" s="57" t="s">
        <v>87</v>
      </c>
      <c r="B51" s="21" t="s">
        <v>58</v>
      </c>
      <c r="C51" s="8" t="s">
        <v>8</v>
      </c>
      <c r="D51" s="8">
        <v>10</v>
      </c>
      <c r="E51" s="8"/>
      <c r="F51" s="41">
        <f t="shared" ref="F51:F53" si="3">E51*D51</f>
        <v>0</v>
      </c>
    </row>
    <row r="52" spans="1:6" x14ac:dyDescent="0.3">
      <c r="A52" s="57" t="s">
        <v>88</v>
      </c>
      <c r="B52" s="21" t="s">
        <v>59</v>
      </c>
      <c r="C52" s="8" t="s">
        <v>8</v>
      </c>
      <c r="D52" s="8">
        <v>10</v>
      </c>
      <c r="E52" s="8"/>
      <c r="F52" s="41">
        <f>E52*D52</f>
        <v>0</v>
      </c>
    </row>
    <row r="53" spans="1:6" x14ac:dyDescent="0.3">
      <c r="A53" s="57" t="s">
        <v>89</v>
      </c>
      <c r="B53" s="21" t="s">
        <v>61</v>
      </c>
      <c r="C53" s="8" t="s">
        <v>8</v>
      </c>
      <c r="D53" s="8">
        <v>10</v>
      </c>
      <c r="E53" s="8"/>
      <c r="F53" s="41">
        <f t="shared" si="3"/>
        <v>0</v>
      </c>
    </row>
    <row r="54" spans="1:6" ht="27.6" x14ac:dyDescent="0.3">
      <c r="A54" s="57" t="s">
        <v>90</v>
      </c>
      <c r="B54" s="6" t="s">
        <v>35</v>
      </c>
      <c r="C54" s="8" t="s">
        <v>8</v>
      </c>
      <c r="D54" s="8">
        <v>10</v>
      </c>
      <c r="E54" s="8"/>
      <c r="F54" s="41">
        <f t="shared" ref="F54:F55" si="4">E54*D54</f>
        <v>0</v>
      </c>
    </row>
    <row r="55" spans="1:6" x14ac:dyDescent="0.3">
      <c r="A55" s="57" t="s">
        <v>91</v>
      </c>
      <c r="B55" s="6" t="s">
        <v>36</v>
      </c>
      <c r="C55" s="8" t="s">
        <v>12</v>
      </c>
      <c r="D55" s="8">
        <v>5</v>
      </c>
      <c r="E55" s="8"/>
      <c r="F55" s="41">
        <f t="shared" si="4"/>
        <v>0</v>
      </c>
    </row>
    <row r="56" spans="1:6" x14ac:dyDescent="0.3">
      <c r="A56" s="56"/>
      <c r="B56" s="1" t="str">
        <f>CONCATENATE(B47," UKUPNO :")</f>
        <v>ODRŽAVANJE OBJEKATA ZA ODVODNJU UKUPNO :</v>
      </c>
      <c r="C56" s="2"/>
      <c r="D56" s="2"/>
      <c r="E56" s="2"/>
      <c r="F56" s="46">
        <f>SUM(F46:F55)</f>
        <v>0</v>
      </c>
    </row>
    <row r="57" spans="1:6" ht="14.4" thickBot="1" x14ac:dyDescent="0.35">
      <c r="A57" s="57"/>
      <c r="B57" s="16"/>
      <c r="C57" s="12"/>
      <c r="D57" s="12"/>
      <c r="E57" s="12"/>
      <c r="F57" s="47"/>
    </row>
    <row r="58" spans="1:6" ht="14.4" thickBot="1" x14ac:dyDescent="0.35">
      <c r="A58" s="59"/>
      <c r="B58" s="31" t="s">
        <v>16</v>
      </c>
      <c r="C58" s="32"/>
      <c r="D58" s="32"/>
      <c r="E58" s="32"/>
      <c r="F58" s="48">
        <f>F56+F45+F37+F28+F21</f>
        <v>0</v>
      </c>
    </row>
    <row r="59" spans="1:6" x14ac:dyDescent="0.3">
      <c r="A59" s="57"/>
      <c r="B59" s="16"/>
      <c r="C59" s="12"/>
      <c r="D59" s="12"/>
      <c r="E59" s="12"/>
      <c r="F59" s="43"/>
    </row>
    <row r="60" spans="1:6" x14ac:dyDescent="0.3">
      <c r="B60" s="22" t="s">
        <v>17</v>
      </c>
      <c r="C60" s="8"/>
      <c r="D60" s="8"/>
      <c r="E60" s="8"/>
      <c r="F60" s="41"/>
    </row>
    <row r="61" spans="1:6" ht="14.4" thickBot="1" x14ac:dyDescent="0.35">
      <c r="A61" s="57"/>
      <c r="B61" s="22"/>
      <c r="C61" s="8"/>
      <c r="D61" s="8"/>
      <c r="E61" s="8"/>
      <c r="F61" s="41"/>
    </row>
    <row r="62" spans="1:6" x14ac:dyDescent="0.3">
      <c r="A62" s="60" t="s">
        <v>18</v>
      </c>
      <c r="B62" s="5" t="str">
        <f>B10</f>
        <v>POPRAVCI CESTA UKUPNO :</v>
      </c>
      <c r="C62" s="3"/>
      <c r="D62" s="3"/>
      <c r="E62" s="3"/>
      <c r="F62" s="49">
        <f>F10</f>
        <v>0</v>
      </c>
    </row>
    <row r="63" spans="1:6" x14ac:dyDescent="0.3">
      <c r="A63" s="61" t="s">
        <v>10</v>
      </c>
      <c r="B63" s="16" t="str">
        <f>B21</f>
        <v>PRIPREMNI RADOVI UKUPNO :</v>
      </c>
      <c r="C63" s="8"/>
      <c r="D63" s="8"/>
      <c r="E63" s="8"/>
      <c r="F63" s="50">
        <f>F21</f>
        <v>0</v>
      </c>
    </row>
    <row r="64" spans="1:6" x14ac:dyDescent="0.3">
      <c r="A64" s="61" t="s">
        <v>69</v>
      </c>
      <c r="B64" s="16" t="str">
        <f>B28</f>
        <v>KOLNIK OD KAMENIH MATERIJALA UKUPNO :</v>
      </c>
      <c r="C64" s="8"/>
      <c r="D64" s="8"/>
      <c r="E64" s="8"/>
      <c r="F64" s="50">
        <f>F28</f>
        <v>0</v>
      </c>
    </row>
    <row r="65" spans="1:6" x14ac:dyDescent="0.3">
      <c r="A65" s="61" t="s">
        <v>73</v>
      </c>
      <c r="B65" s="16" t="str">
        <f>B37</f>
        <v>KOLNIK OD ASFALTBETONA UKUPNO :</v>
      </c>
      <c r="C65" s="8"/>
      <c r="D65" s="8"/>
      <c r="E65" s="8"/>
      <c r="F65" s="50">
        <f>F37</f>
        <v>0</v>
      </c>
    </row>
    <row r="66" spans="1:6" x14ac:dyDescent="0.3">
      <c r="A66" s="61" t="s">
        <v>79</v>
      </c>
      <c r="B66" s="16" t="str">
        <f>B45</f>
        <v>ELEMENTI KOLNIKA I NOGOSTUPA UKUPNO :</v>
      </c>
      <c r="C66" s="8"/>
      <c r="D66" s="8"/>
      <c r="E66" s="8"/>
      <c r="F66" s="50">
        <f>F45</f>
        <v>0</v>
      </c>
    </row>
    <row r="67" spans="1:6" x14ac:dyDescent="0.3">
      <c r="A67" s="62" t="s">
        <v>84</v>
      </c>
      <c r="B67" s="33" t="str">
        <f>B56</f>
        <v>ODRŽAVANJE OBJEKATA ZA ODVODNJU UKUPNO :</v>
      </c>
      <c r="C67" s="34"/>
      <c r="D67" s="34"/>
      <c r="E67" s="34"/>
      <c r="F67" s="51">
        <f>F56</f>
        <v>0</v>
      </c>
    </row>
    <row r="68" spans="1:6" x14ac:dyDescent="0.3">
      <c r="A68" s="61"/>
      <c r="B68" s="22" t="s">
        <v>93</v>
      </c>
      <c r="C68" s="12"/>
      <c r="D68" s="12"/>
      <c r="E68" s="12"/>
      <c r="F68" s="52">
        <f>SUM(F62:F67)</f>
        <v>0</v>
      </c>
    </row>
    <row r="69" spans="1:6" x14ac:dyDescent="0.3">
      <c r="A69" s="63"/>
      <c r="B69" s="35" t="s">
        <v>19</v>
      </c>
      <c r="C69" s="30"/>
      <c r="D69" s="30"/>
      <c r="E69" s="30"/>
      <c r="F69" s="53">
        <f>F68*0.25</f>
        <v>0</v>
      </c>
    </row>
    <row r="70" spans="1:6" ht="14.4" thickBot="1" x14ac:dyDescent="0.35">
      <c r="A70" s="64"/>
      <c r="B70" s="36" t="s">
        <v>94</v>
      </c>
      <c r="C70" s="7"/>
      <c r="D70" s="7"/>
      <c r="E70" s="7"/>
      <c r="F70" s="54">
        <f>SUM(F68:F69)</f>
        <v>0</v>
      </c>
    </row>
  </sheetData>
  <mergeCells count="2">
    <mergeCell ref="C2:F2"/>
    <mergeCell ref="B1:E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kumulativ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biograd2</cp:lastModifiedBy>
  <cp:lastPrinted>2023-12-06T13:13:23Z</cp:lastPrinted>
  <dcterms:created xsi:type="dcterms:W3CDTF">2018-11-20T08:37:09Z</dcterms:created>
  <dcterms:modified xsi:type="dcterms:W3CDTF">2024-02-26T13:46:36Z</dcterms:modified>
</cp:coreProperties>
</file>