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4 za Grad Biograd i USTANOVE\GRADSKA KNJIŽNIC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2" i="1" l="1"/>
  <c r="D1452" i="1"/>
  <c r="G1452" i="1"/>
  <c r="J1452" i="1"/>
  <c r="C1455" i="1"/>
  <c r="D1455" i="1"/>
  <c r="H1455" i="1"/>
  <c r="C1456" i="1"/>
  <c r="D1456" i="1"/>
  <c r="G1456" i="1"/>
  <c r="J1456" i="1"/>
  <c r="C1457" i="1"/>
  <c r="D1457" i="1"/>
  <c r="H1457" i="1"/>
  <c r="C1458" i="1"/>
  <c r="D1458" i="1"/>
  <c r="G1458" i="1"/>
  <c r="J1458" i="1"/>
  <c r="C1459" i="1"/>
  <c r="D1459" i="1"/>
  <c r="H1459" i="1"/>
  <c r="C1460" i="1"/>
  <c r="D1460" i="1"/>
  <c r="G1460" i="1"/>
  <c r="J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H1476" i="1" s="1"/>
  <c r="G1476" i="1"/>
  <c r="I1476" i="1" s="1"/>
  <c r="J1476" i="1"/>
  <c r="C1477" i="1"/>
  <c r="D1477" i="1"/>
  <c r="H1477" i="1"/>
  <c r="C1478" i="1"/>
  <c r="D1478" i="1"/>
  <c r="H1478" i="1" s="1"/>
  <c r="G1478" i="1"/>
  <c r="I1478" i="1" s="1"/>
  <c r="J1478" i="1"/>
  <c r="C1479" i="1"/>
  <c r="D1479" i="1"/>
  <c r="H1479" i="1"/>
  <c r="C1480" i="1"/>
  <c r="G1480" i="1"/>
  <c r="H1480" i="1"/>
  <c r="C1482" i="1"/>
  <c r="C1484" i="1"/>
  <c r="G1484" i="1"/>
  <c r="H1484" i="1"/>
  <c r="C1485" i="1"/>
  <c r="G1485" i="1"/>
  <c r="H1485" i="1"/>
  <c r="C1486" i="1"/>
  <c r="C1487" i="1"/>
  <c r="H1487" i="1" s="1"/>
  <c r="G1487" i="1"/>
  <c r="C1488" i="1"/>
  <c r="G1488" i="1"/>
  <c r="H1488" i="1"/>
  <c r="C1489" i="1"/>
  <c r="G1489" i="1"/>
  <c r="H1489" i="1"/>
  <c r="C1490" i="1"/>
  <c r="C1491" i="1"/>
  <c r="C1492" i="1"/>
  <c r="G1492" i="1"/>
  <c r="H1492" i="1"/>
  <c r="C1494" i="1"/>
  <c r="C1495" i="1"/>
  <c r="H1495" i="1" s="1"/>
  <c r="G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C1528" i="1"/>
  <c r="G1528" i="1"/>
  <c r="H1528" i="1"/>
  <c r="C1529" i="1"/>
  <c r="G1529" i="1"/>
  <c r="H1529" i="1"/>
  <c r="C1531" i="1"/>
  <c r="H1531" i="1" s="1"/>
  <c r="G1531" i="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G1547" i="1"/>
  <c r="C1548" i="1"/>
  <c r="G1548" i="1"/>
  <c r="H1548" i="1"/>
  <c r="C1549" i="1"/>
  <c r="G1549" i="1"/>
  <c r="H1549" i="1"/>
  <c r="C1551" i="1"/>
  <c r="H1551" i="1" s="1"/>
  <c r="G1551" i="1"/>
  <c r="C1552" i="1"/>
  <c r="G1552" i="1"/>
  <c r="H1552" i="1"/>
  <c r="C1553" i="1"/>
  <c r="G1553" i="1"/>
  <c r="H1553" i="1"/>
  <c r="C1554" i="1"/>
  <c r="C1556" i="1"/>
  <c r="G1556" i="1"/>
  <c r="H1556" i="1"/>
  <c r="C1557" i="1"/>
  <c r="G1557" i="1"/>
  <c r="H1557" i="1"/>
  <c r="C1558" i="1"/>
  <c r="C1559" i="1"/>
  <c r="H1559" i="1" s="1"/>
  <c r="G1559" i="1"/>
  <c r="C1561" i="1"/>
  <c r="G1561" i="1"/>
  <c r="H1561" i="1"/>
  <c r="C1562" i="1"/>
  <c r="C1563" i="1"/>
  <c r="H1563" i="1" s="1"/>
  <c r="G1563" i="1"/>
  <c r="C1564" i="1"/>
  <c r="G1564" i="1"/>
  <c r="H1564" i="1"/>
  <c r="C1566" i="1"/>
  <c r="C1567" i="1"/>
  <c r="C1568" i="1"/>
  <c r="G1568" i="1"/>
  <c r="H1568" i="1"/>
  <c r="C1569" i="1"/>
  <c r="G1569" i="1"/>
  <c r="H1569" i="1"/>
  <c r="C1571" i="1"/>
  <c r="H1571" i="1" s="1"/>
  <c r="G1571" i="1"/>
  <c r="C1572" i="1"/>
  <c r="C1573" i="1"/>
  <c r="G1573" i="1"/>
  <c r="H1573" i="1"/>
  <c r="C1574" i="1"/>
  <c r="G1574" i="1" s="1"/>
  <c r="H1574" i="1"/>
  <c r="C1575" i="1"/>
  <c r="C1577" i="1"/>
  <c r="G1577" i="1"/>
  <c r="H1577" i="1"/>
  <c r="C1578" i="1"/>
  <c r="C1579" i="1"/>
  <c r="G1579" i="1"/>
  <c r="H1579" i="1"/>
  <c r="C1580" i="1"/>
  <c r="G1580" i="1"/>
  <c r="H1580" i="1"/>
  <c r="J1448" i="9"/>
  <c r="L1448" i="9"/>
  <c r="F318" i="9"/>
  <c r="F317" i="9" s="1"/>
  <c r="F316" i="9"/>
  <c r="F315" i="9" s="1"/>
  <c r="F314" i="9"/>
  <c r="F313" i="9"/>
  <c r="F312" i="9" s="1"/>
  <c r="F311" i="9"/>
  <c r="F310" i="9"/>
  <c r="H309" i="9"/>
  <c r="G309" i="9"/>
  <c r="F309" i="9"/>
  <c r="F308" i="9"/>
  <c r="H307" i="9"/>
  <c r="G307" i="9"/>
  <c r="F307" i="9"/>
  <c r="E307" i="9"/>
  <c r="B307" i="9" s="1"/>
  <c r="H306" i="9"/>
  <c r="G306" i="9"/>
  <c r="E306" i="9" s="1"/>
  <c r="B306" i="9" s="1"/>
  <c r="F306" i="9"/>
  <c r="H305" i="9"/>
  <c r="G305" i="9"/>
  <c r="E305" i="9" s="1"/>
  <c r="B305" i="9" s="1"/>
  <c r="F305" i="9"/>
  <c r="H304" i="9"/>
  <c r="E304" i="9" s="1"/>
  <c r="G304" i="9"/>
  <c r="F304" i="9"/>
  <c r="B304" i="9"/>
  <c r="H303" i="9"/>
  <c r="G303" i="9"/>
  <c r="E303" i="9" s="1"/>
  <c r="B303" i="9" s="1"/>
  <c r="F303" i="9"/>
  <c r="H302" i="9"/>
  <c r="G302" i="9"/>
  <c r="E302" i="9" s="1"/>
  <c r="F302" i="9"/>
  <c r="H301" i="9"/>
  <c r="G301" i="9"/>
  <c r="F301" i="9"/>
  <c r="H300" i="9"/>
  <c r="G300" i="9"/>
  <c r="F300" i="9"/>
  <c r="H299" i="9"/>
  <c r="G299" i="9"/>
  <c r="F299" i="9"/>
  <c r="E299" i="9"/>
  <c r="B299" i="9" s="1"/>
  <c r="H298" i="9"/>
  <c r="G298" i="9"/>
  <c r="E298" i="9" s="1"/>
  <c r="B298" i="9" s="1"/>
  <c r="F298" i="9"/>
  <c r="H297" i="9"/>
  <c r="G297" i="9"/>
  <c r="E297" i="9" s="1"/>
  <c r="B297" i="9" s="1"/>
  <c r="F297" i="9"/>
  <c r="H296" i="9"/>
  <c r="G296" i="9"/>
  <c r="F296" i="9"/>
  <c r="H295" i="9"/>
  <c r="G295" i="9"/>
  <c r="F295" i="9"/>
  <c r="E295" i="9"/>
  <c r="B295" i="9" s="1"/>
  <c r="H294" i="9"/>
  <c r="G294" i="9"/>
  <c r="E294" i="9" s="1"/>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E286" i="9" s="1"/>
  <c r="F286" i="9"/>
  <c r="F285" i="9"/>
  <c r="H284" i="9"/>
  <c r="G284" i="9"/>
  <c r="E284" i="9" s="1"/>
  <c r="B284" i="9" s="1"/>
  <c r="F284" i="9"/>
  <c r="H283" i="9"/>
  <c r="E283" i="9" s="1"/>
  <c r="B283" i="9" s="1"/>
  <c r="G283" i="9"/>
  <c r="F283" i="9"/>
  <c r="H282" i="9"/>
  <c r="G282" i="9"/>
  <c r="F282" i="9"/>
  <c r="E282" i="9"/>
  <c r="B282" i="9" s="1"/>
  <c r="F281" i="9"/>
  <c r="F280" i="9"/>
  <c r="F279" i="9"/>
  <c r="F278" i="9"/>
  <c r="F276" i="9"/>
  <c r="L275" i="9"/>
  <c r="H275" i="9"/>
  <c r="F275" i="9"/>
  <c r="F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L261" i="9"/>
  <c r="E261" i="9"/>
  <c r="B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L245" i="9"/>
  <c r="E245" i="9"/>
  <c r="B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L229" i="9"/>
  <c r="E229" i="9"/>
  <c r="B229" i="9" s="1"/>
  <c r="M228" i="9"/>
  <c r="L228" i="9"/>
  <c r="F228" i="9"/>
  <c r="E228" i="9"/>
  <c r="M227" i="9"/>
  <c r="L227" i="9"/>
  <c r="F227" i="9" s="1"/>
  <c r="B227" i="9" s="1"/>
  <c r="E227" i="9"/>
  <c r="M226" i="9"/>
  <c r="L226" i="9"/>
  <c r="F226" i="9" s="1"/>
  <c r="B226" i="9" s="1"/>
  <c r="E226" i="9"/>
  <c r="M225" i="9"/>
  <c r="F225" i="9" s="1"/>
  <c r="L225" i="9"/>
  <c r="E225" i="9"/>
  <c r="B225" i="9" s="1"/>
  <c r="M224" i="9"/>
  <c r="L224" i="9"/>
  <c r="F224" i="9"/>
  <c r="E224" i="9"/>
  <c r="M223" i="9"/>
  <c r="L223" i="9"/>
  <c r="F223" i="9"/>
  <c r="B223" i="9" s="1"/>
  <c r="E223" i="9"/>
  <c r="M222" i="9"/>
  <c r="L222" i="9"/>
  <c r="F222" i="9" s="1"/>
  <c r="B222" i="9" s="1"/>
  <c r="E222" i="9"/>
  <c r="M221" i="9"/>
  <c r="F221" i="9" s="1"/>
  <c r="L221" i="9"/>
  <c r="E221" i="9"/>
  <c r="B221" i="9" s="1"/>
  <c r="M220" i="9"/>
  <c r="L220" i="9"/>
  <c r="F220" i="9"/>
  <c r="E220" i="9"/>
  <c r="M219" i="9"/>
  <c r="L219" i="9"/>
  <c r="F219" i="9" s="1"/>
  <c r="B219" i="9" s="1"/>
  <c r="E219" i="9"/>
  <c r="M218" i="9"/>
  <c r="L218" i="9"/>
  <c r="F218" i="9" s="1"/>
  <c r="E218" i="9"/>
  <c r="M217" i="9"/>
  <c r="L217" i="9"/>
  <c r="F217" i="9" s="1"/>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G185" i="9"/>
  <c r="E185" i="9" s="1"/>
  <c r="B185" i="9" s="1"/>
  <c r="F185" i="9"/>
  <c r="F184" i="9"/>
  <c r="F183" i="9"/>
  <c r="F182" i="9"/>
  <c r="G181" i="9"/>
  <c r="E181" i="9" s="1"/>
  <c r="B181" i="9" s="1"/>
  <c r="F181" i="9"/>
  <c r="F180" i="9"/>
  <c r="F179" i="9"/>
  <c r="F178" i="9"/>
  <c r="F177" i="9"/>
  <c r="F176" i="9"/>
  <c r="F175" i="9"/>
  <c r="F174" i="9"/>
  <c r="G173" i="9"/>
  <c r="E173" i="9" s="1"/>
  <c r="B173" i="9" s="1"/>
  <c r="F173" i="9"/>
  <c r="F172" i="9"/>
  <c r="F171" i="9"/>
  <c r="F170" i="9"/>
  <c r="G169" i="9"/>
  <c r="E169" i="9" s="1"/>
  <c r="B169" i="9" s="1"/>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H156" i="9"/>
  <c r="G156" i="9"/>
  <c r="E156" i="9" s="1"/>
  <c r="B156"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F131" i="9"/>
  <c r="H130" i="9"/>
  <c r="G130" i="9"/>
  <c r="E130" i="9" s="1"/>
  <c r="B130" i="9" s="1"/>
  <c r="F130" i="9"/>
  <c r="H129" i="9"/>
  <c r="E129" i="9" s="1"/>
  <c r="B129" i="9" s="1"/>
  <c r="G129" i="9"/>
  <c r="F129" i="9"/>
  <c r="H128" i="9"/>
  <c r="G128" i="9"/>
  <c r="F128" i="9"/>
  <c r="E128" i="9"/>
  <c r="B128" i="9" s="1"/>
  <c r="H127" i="9"/>
  <c r="G127" i="9"/>
  <c r="F127" i="9"/>
  <c r="H126" i="9"/>
  <c r="E126" i="9" s="1"/>
  <c r="G126" i="9"/>
  <c r="F126" i="9"/>
  <c r="B126" i="9"/>
  <c r="H125" i="9"/>
  <c r="G125" i="9"/>
  <c r="F125" i="9"/>
  <c r="E125" i="9"/>
  <c r="B125" i="9" s="1"/>
  <c r="H124" i="9"/>
  <c r="G124" i="9"/>
  <c r="E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G118" i="9"/>
  <c r="F118" i="9"/>
  <c r="B118" i="9"/>
  <c r="H117" i="9"/>
  <c r="G117" i="9"/>
  <c r="F117" i="9"/>
  <c r="E117" i="9"/>
  <c r="B117" i="9" s="1"/>
  <c r="H116" i="9"/>
  <c r="G116" i="9"/>
  <c r="E116" i="9" s="1"/>
  <c r="F116" i="9"/>
  <c r="H115" i="9"/>
  <c r="G115" i="9"/>
  <c r="E115" i="9" s="1"/>
  <c r="B115" i="9" s="1"/>
  <c r="F115" i="9"/>
  <c r="H114" i="9"/>
  <c r="G114" i="9"/>
  <c r="E114" i="9" s="1"/>
  <c r="B114" i="9" s="1"/>
  <c r="F114" i="9"/>
  <c r="H113" i="9"/>
  <c r="E113" i="9" s="1"/>
  <c r="B113" i="9" s="1"/>
  <c r="G113" i="9"/>
  <c r="F113" i="9"/>
  <c r="H112" i="9"/>
  <c r="G112" i="9"/>
  <c r="F112" i="9"/>
  <c r="E112" i="9"/>
  <c r="B112" i="9" s="1"/>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F33" i="9"/>
  <c r="H32" i="9"/>
  <c r="G32" i="9"/>
  <c r="F32" i="9"/>
  <c r="H31" i="9"/>
  <c r="E31" i="9" s="1"/>
  <c r="G31" i="9"/>
  <c r="F31" i="9"/>
  <c r="B31" i="9"/>
  <c r="H30" i="9"/>
  <c r="G30" i="9"/>
  <c r="F30" i="9"/>
  <c r="E30" i="9"/>
  <c r="B30" i="9" s="1"/>
  <c r="H29" i="9"/>
  <c r="G29" i="9"/>
  <c r="E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G23" i="9"/>
  <c r="F23" i="9"/>
  <c r="B23" i="9"/>
  <c r="H22" i="9"/>
  <c r="G22" i="9"/>
  <c r="F22" i="9"/>
  <c r="E22" i="9"/>
  <c r="B22" i="9" s="1"/>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C1483" i="1" s="1"/>
  <c r="D6" i="8"/>
  <c r="E44" i="7"/>
  <c r="D1475" i="1" s="1"/>
  <c r="D44" i="7"/>
  <c r="C1475" i="1" s="1"/>
  <c r="E39" i="7"/>
  <c r="D1470" i="1" s="1"/>
  <c r="D39" i="7"/>
  <c r="E38" i="7"/>
  <c r="D1469" i="1" s="1"/>
  <c r="E30" i="7"/>
  <c r="D1461" i="1" s="1"/>
  <c r="D30" i="7"/>
  <c r="C1461" i="1" s="1"/>
  <c r="E23" i="7"/>
  <c r="D1454" i="1" s="1"/>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1383"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H1337"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50" i="5" s="1"/>
  <c r="F249" i="5"/>
  <c r="F248" i="5"/>
  <c r="F247" i="5"/>
  <c r="F246" i="5"/>
  <c r="E246" i="5"/>
  <c r="D246" i="5"/>
  <c r="D245" i="5" s="1"/>
  <c r="F245" i="5" s="1"/>
  <c r="F244" i="5"/>
  <c r="F243" i="5"/>
  <c r="F242" i="5"/>
  <c r="E242" i="5"/>
  <c r="D242" i="5"/>
  <c r="F241" i="5"/>
  <c r="F240" i="5"/>
  <c r="E239" i="5"/>
  <c r="E238" i="5" s="1"/>
  <c r="E237"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G311" i="9" s="1"/>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E180" i="5"/>
  <c r="F180" i="5" s="1"/>
  <c r="D180" i="5"/>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F146" i="5"/>
  <c r="D146"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D78" i="5"/>
  <c r="F77" i="5"/>
  <c r="F76" i="5"/>
  <c r="F75" i="5"/>
  <c r="F74" i="5"/>
  <c r="F73" i="5"/>
  <c r="F72" i="5"/>
  <c r="F71" i="5"/>
  <c r="F70" i="5"/>
  <c r="E70" i="5"/>
  <c r="D70" i="5"/>
  <c r="D69" i="5" s="1"/>
  <c r="E69"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E593" i="4"/>
  <c r="D587" i="1" s="1"/>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F568" i="4"/>
  <c r="E568" i="4"/>
  <c r="D568" i="4"/>
  <c r="E567" i="4"/>
  <c r="F566" i="4"/>
  <c r="F565" i="4"/>
  <c r="F564" i="4"/>
  <c r="E563" i="4"/>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G189" i="9" s="1"/>
  <c r="E189" i="9" s="1"/>
  <c r="B189" i="9" s="1"/>
  <c r="D530" i="4"/>
  <c r="F527" i="4"/>
  <c r="F526" i="4"/>
  <c r="E525" i="4"/>
  <c r="D519" i="1" s="1"/>
  <c r="D525" i="4"/>
  <c r="F525" i="4" s="1"/>
  <c r="F524" i="4"/>
  <c r="F523" i="4"/>
  <c r="F522" i="4"/>
  <c r="E522" i="4"/>
  <c r="E515" i="4" s="1"/>
  <c r="D509" i="1" s="1"/>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D484" i="4"/>
  <c r="F484" i="4" s="1"/>
  <c r="F483" i="4"/>
  <c r="F482" i="4"/>
  <c r="F481" i="4"/>
  <c r="E481" i="4"/>
  <c r="D481" i="4"/>
  <c r="F480" i="4"/>
  <c r="F479" i="4"/>
  <c r="F478" i="4"/>
  <c r="E478" i="4"/>
  <c r="D478" i="4"/>
  <c r="F477" i="4"/>
  <c r="F476" i="4"/>
  <c r="F475" i="4"/>
  <c r="F474" i="4"/>
  <c r="F473" i="4"/>
  <c r="E473" i="4"/>
  <c r="E472" i="4" s="1"/>
  <c r="D466" i="1" s="1"/>
  <c r="D473" i="4"/>
  <c r="D472" i="4"/>
  <c r="F472" i="4" s="1"/>
  <c r="F471" i="4"/>
  <c r="F470" i="4"/>
  <c r="F469" i="4"/>
  <c r="E469" i="4"/>
  <c r="D469" i="4"/>
  <c r="F468" i="4"/>
  <c r="F467" i="4"/>
  <c r="F466" i="4"/>
  <c r="E466" i="4"/>
  <c r="D466" i="4"/>
  <c r="F465" i="4"/>
  <c r="F464" i="4"/>
  <c r="E463" i="4"/>
  <c r="D463" i="4"/>
  <c r="F463" i="4" s="1"/>
  <c r="F462" i="4"/>
  <c r="F461" i="4"/>
  <c r="F460" i="4"/>
  <c r="E460" i="4"/>
  <c r="D460"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8" i="4"/>
  <c r="F418" i="4" s="1"/>
  <c r="F417" i="4"/>
  <c r="E417" i="4"/>
  <c r="D417" i="4"/>
  <c r="D643" i="4" s="1"/>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D358" i="1" s="1"/>
  <c r="F362" i="4"/>
  <c r="F361" i="4"/>
  <c r="F360" i="4"/>
  <c r="F359" i="4"/>
  <c r="F358" i="4"/>
  <c r="F357" i="4"/>
  <c r="F356" i="4"/>
  <c r="E356" i="4"/>
  <c r="D356" i="4"/>
  <c r="F355" i="4"/>
  <c r="F354" i="4"/>
  <c r="F353" i="4"/>
  <c r="E352" i="4"/>
  <c r="D352" i="4"/>
  <c r="F352"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F219"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35" i="1" s="1"/>
  <c r="D140" i="4"/>
  <c r="D139" i="4"/>
  <c r="F139" i="4" s="1"/>
  <c r="F138" i="4"/>
  <c r="F137" i="4"/>
  <c r="F136" i="4"/>
  <c r="F135" i="4"/>
  <c r="E134" i="4"/>
  <c r="D134" i="4"/>
  <c r="F134" i="4" s="1"/>
  <c r="E133" i="4"/>
  <c r="F132" i="4"/>
  <c r="F131" i="4"/>
  <c r="F130" i="4"/>
  <c r="F129" i="4"/>
  <c r="E128" i="4"/>
  <c r="F128"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G177" i="9" s="1"/>
  <c r="E177" i="9" s="1"/>
  <c r="B177" i="9"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c r="L3" i="9" s="1"/>
  <c r="D1451" i="1"/>
  <c r="C1451" i="1"/>
  <c r="H1450" i="1"/>
  <c r="G1450" i="1"/>
  <c r="I1450" i="1" s="1"/>
  <c r="D1450" i="1"/>
  <c r="J1450" i="1" s="1"/>
  <c r="C1450" i="1"/>
  <c r="D1449" i="1"/>
  <c r="C1449" i="1"/>
  <c r="D1448" i="1"/>
  <c r="G1448" i="1" s="1"/>
  <c r="C1448" i="1"/>
  <c r="H1447" i="1"/>
  <c r="D1447" i="1"/>
  <c r="C1447" i="1"/>
  <c r="G1447" i="1" s="1"/>
  <c r="I1447" i="1" s="1"/>
  <c r="D1446" i="1"/>
  <c r="G1446" i="1" s="1"/>
  <c r="C1446" i="1"/>
  <c r="H1446" i="1" s="1"/>
  <c r="H1445" i="1"/>
  <c r="G1445" i="1"/>
  <c r="D1445" i="1"/>
  <c r="C1445" i="1"/>
  <c r="J1445" i="1" s="1"/>
  <c r="D1444" i="1"/>
  <c r="C1444" i="1"/>
  <c r="H1443" i="1"/>
  <c r="G1443" i="1"/>
  <c r="I1443" i="1" s="1"/>
  <c r="D1443" i="1"/>
  <c r="J1443" i="1" s="1"/>
  <c r="C1443" i="1"/>
  <c r="D1442" i="1"/>
  <c r="C1442" i="1"/>
  <c r="H1441" i="1"/>
  <c r="G1441" i="1"/>
  <c r="I1441" i="1" s="1"/>
  <c r="D1441" i="1"/>
  <c r="J1441" i="1" s="1"/>
  <c r="C1441" i="1"/>
  <c r="D1440" i="1"/>
  <c r="C1440" i="1"/>
  <c r="H1439" i="1"/>
  <c r="G1439" i="1"/>
  <c r="I1439" i="1" s="1"/>
  <c r="D1439" i="1"/>
  <c r="J1439" i="1" s="1"/>
  <c r="C1439" i="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G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6" i="1" s="1"/>
  <c r="D1265" i="1"/>
  <c r="C1265" i="1"/>
  <c r="D1264" i="1"/>
  <c r="C1264" i="1"/>
  <c r="H1264" i="1" s="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D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D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D416" i="1"/>
  <c r="H413" i="1"/>
  <c r="G413" i="1"/>
  <c r="D413" i="1"/>
  <c r="C413" i="1"/>
  <c r="H412" i="1"/>
  <c r="G412" i="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D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D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E300" i="9" l="1"/>
  <c r="B300" i="9" s="1"/>
  <c r="E32" i="9"/>
  <c r="B32" i="9" s="1"/>
  <c r="E287" i="9"/>
  <c r="B287" i="9" s="1"/>
  <c r="E301" i="9"/>
  <c r="B301" i="9" s="1"/>
  <c r="E33" i="9"/>
  <c r="B33" i="9" s="1"/>
  <c r="E288" i="9"/>
  <c r="B288" i="9" s="1"/>
  <c r="E27" i="9"/>
  <c r="B27" i="9" s="1"/>
  <c r="E293" i="9"/>
  <c r="B293" i="9" s="1"/>
  <c r="E296" i="9"/>
  <c r="B296" i="9" s="1"/>
  <c r="G1264" i="1"/>
  <c r="G1266" i="1"/>
  <c r="H1265" i="1"/>
  <c r="G1265" i="1"/>
  <c r="E309" i="9"/>
  <c r="B309" i="9" s="1"/>
  <c r="G135" i="1"/>
  <c r="H135" i="1"/>
  <c r="G236" i="1"/>
  <c r="H236" i="1"/>
  <c r="G94" i="1"/>
  <c r="H94" i="1"/>
  <c r="F253" i="4"/>
  <c r="D252" i="4"/>
  <c r="C637" i="1"/>
  <c r="D457" i="1"/>
  <c r="E459" i="4"/>
  <c r="D453" i="1" s="1"/>
  <c r="F644" i="4"/>
  <c r="C638" i="1"/>
  <c r="F142" i="5"/>
  <c r="D134" i="5"/>
  <c r="C1120" i="1"/>
  <c r="F170" i="5"/>
  <c r="C1148" i="1"/>
  <c r="C33" i="1"/>
  <c r="C249" i="1"/>
  <c r="H1449" i="1"/>
  <c r="G1449" i="1"/>
  <c r="I1449" i="1" s="1"/>
  <c r="J1449" i="1"/>
  <c r="F83" i="4"/>
  <c r="D82" i="4"/>
  <c r="F107" i="4"/>
  <c r="D106" i="4"/>
  <c r="D421" i="1"/>
  <c r="E421" i="4"/>
  <c r="F459" i="4"/>
  <c r="C453" i="1"/>
  <c r="D1047" i="1"/>
  <c r="C1470" i="1"/>
  <c r="D38" i="7"/>
  <c r="C1481" i="1"/>
  <c r="H1535" i="1"/>
  <c r="G1535" i="1"/>
  <c r="H1555" i="1"/>
  <c r="G1555" i="1"/>
  <c r="G1576" i="1"/>
  <c r="H1576" i="1"/>
  <c r="H1440" i="1"/>
  <c r="G1440" i="1"/>
  <c r="I1440" i="1" s="1"/>
  <c r="J1440" i="1"/>
  <c r="H1451" i="1"/>
  <c r="G1451" i="1"/>
  <c r="I1451" i="1" s="1"/>
  <c r="J1451" i="1"/>
  <c r="D3" i="1"/>
  <c r="D4" i="1"/>
  <c r="D108" i="1"/>
  <c r="D136" i="1"/>
  <c r="D293" i="1"/>
  <c r="D294" i="1"/>
  <c r="H1444" i="1"/>
  <c r="G1444" i="1"/>
  <c r="I1444" i="1" s="1"/>
  <c r="J1444" i="1"/>
  <c r="I1446" i="1"/>
  <c r="D7" i="4"/>
  <c r="E82" i="4"/>
  <c r="D78" i="1" s="1"/>
  <c r="E106" i="4"/>
  <c r="D102" i="1" s="1"/>
  <c r="E124" i="4"/>
  <c r="F152" i="4"/>
  <c r="D421" i="4"/>
  <c r="F422" i="4"/>
  <c r="C416" i="1"/>
  <c r="D515" i="4"/>
  <c r="F516" i="4"/>
  <c r="C510" i="1"/>
  <c r="D524" i="1"/>
  <c r="E529" i="4"/>
  <c r="F563" i="4"/>
  <c r="C557" i="1"/>
  <c r="D529" i="4"/>
  <c r="F581" i="4"/>
  <c r="D580" i="4"/>
  <c r="C575" i="1"/>
  <c r="F56" i="5"/>
  <c r="C1034" i="1"/>
  <c r="D1299" i="1"/>
  <c r="F122" i="6"/>
  <c r="C1416" i="1"/>
  <c r="F130" i="6"/>
  <c r="D129" i="6"/>
  <c r="C1424" i="1"/>
  <c r="H1442" i="1"/>
  <c r="G1442" i="1"/>
  <c r="J1442" i="1"/>
  <c r="J1446" i="1"/>
  <c r="H1448" i="1"/>
  <c r="I1448" i="1" s="1"/>
  <c r="F51" i="4"/>
  <c r="D50" i="4"/>
  <c r="F164" i="4"/>
  <c r="E163" i="4"/>
  <c r="D159" i="1" s="1"/>
  <c r="E196" i="4"/>
  <c r="D192" i="1" s="1"/>
  <c r="F225" i="4"/>
  <c r="D224" i="4"/>
  <c r="D299" i="4"/>
  <c r="F304" i="4"/>
  <c r="F312" i="4"/>
  <c r="D311" i="4"/>
  <c r="E643" i="4"/>
  <c r="D637" i="1" s="1"/>
  <c r="D411" i="1"/>
  <c r="E644" i="4"/>
  <c r="D638" i="1" s="1"/>
  <c r="F416" i="4"/>
  <c r="F617" i="4"/>
  <c r="C611" i="1"/>
  <c r="F191" i="5"/>
  <c r="D190" i="5"/>
  <c r="C1168" i="1"/>
  <c r="D7" i="5"/>
  <c r="E12" i="5"/>
  <c r="F69" i="5"/>
  <c r="E291" i="9"/>
  <c r="B291" i="9" s="1"/>
  <c r="F239" i="5"/>
  <c r="D238" i="5"/>
  <c r="F36" i="6"/>
  <c r="D35" i="6"/>
  <c r="D114" i="6"/>
  <c r="G1461" i="1"/>
  <c r="H1461" i="1"/>
  <c r="C1519" i="1"/>
  <c r="B124" i="9"/>
  <c r="B131" i="9"/>
  <c r="J1447" i="1"/>
  <c r="D133" i="4"/>
  <c r="D215" i="4"/>
  <c r="D263" i="4"/>
  <c r="E351" i="4"/>
  <c r="G143" i="9"/>
  <c r="E143" i="9" s="1"/>
  <c r="B143" i="9" s="1"/>
  <c r="F603" i="4"/>
  <c r="G290" i="9"/>
  <c r="E290" i="9" s="1"/>
  <c r="B290" i="9" s="1"/>
  <c r="F88" i="5"/>
  <c r="D87" i="5"/>
  <c r="H291" i="9"/>
  <c r="E146" i="5"/>
  <c r="D1124" i="1" s="1"/>
  <c r="G308" i="9"/>
  <c r="D176" i="5"/>
  <c r="E311" i="9"/>
  <c r="B311" i="9" s="1"/>
  <c r="E35" i="6"/>
  <c r="D22" i="7"/>
  <c r="B29" i="9"/>
  <c r="B37" i="9"/>
  <c r="B45" i="9"/>
  <c r="B53" i="9"/>
  <c r="B61" i="9"/>
  <c r="B69" i="9"/>
  <c r="B77" i="9"/>
  <c r="B85" i="9"/>
  <c r="B93" i="9"/>
  <c r="B101" i="9"/>
  <c r="B109" i="9"/>
  <c r="B116" i="9"/>
  <c r="B123" i="9"/>
  <c r="J1448" i="1"/>
  <c r="H21" i="9"/>
  <c r="G21" i="9"/>
  <c r="E21" i="9" s="1"/>
  <c r="D196" i="4"/>
  <c r="D351" i="4"/>
  <c r="D363" i="4"/>
  <c r="D567" i="4"/>
  <c r="D593" i="4"/>
  <c r="D625" i="4"/>
  <c r="F652" i="4"/>
  <c r="F12" i="5"/>
  <c r="F19" i="5"/>
  <c r="D68" i="5"/>
  <c r="F78" i="5"/>
  <c r="D5" i="6"/>
  <c r="F10" i="6"/>
  <c r="D89" i="6"/>
  <c r="F94" i="6"/>
  <c r="C1501" i="1"/>
  <c r="D24" i="8"/>
  <c r="C1499" i="1" s="1"/>
  <c r="G1570" i="1"/>
  <c r="H1570" i="1"/>
  <c r="G1572" i="1"/>
  <c r="H1572" i="1"/>
  <c r="F149" i="5"/>
  <c r="E177" i="5"/>
  <c r="F206" i="5"/>
  <c r="E22" i="7"/>
  <c r="E5" i="7" s="1"/>
  <c r="H1483" i="1"/>
  <c r="G1483" i="1"/>
  <c r="H1511" i="1"/>
  <c r="G1511" i="1"/>
  <c r="D49" i="8"/>
  <c r="C1524" i="1" s="1"/>
  <c r="G1540" i="1"/>
  <c r="H1540" i="1"/>
  <c r="G1560" i="1"/>
  <c r="H1560"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281" i="9"/>
  <c r="E281" i="9" s="1"/>
  <c r="B281" i="9" s="1"/>
  <c r="G280" i="9"/>
  <c r="E280" i="9" s="1"/>
  <c r="B280" i="9" s="1"/>
  <c r="G279" i="9"/>
  <c r="E279" i="9" s="1"/>
  <c r="B279" i="9" s="1"/>
  <c r="G166" i="9"/>
  <c r="E166" i="9" s="1"/>
  <c r="B166" i="9" s="1"/>
  <c r="H165" i="9"/>
  <c r="G165" i="9"/>
  <c r="G164" i="9"/>
  <c r="E164" i="9" s="1"/>
  <c r="B164" i="9" s="1"/>
  <c r="G163" i="9"/>
  <c r="E163" i="9" s="1"/>
  <c r="B163" i="9" s="1"/>
  <c r="G162" i="9"/>
  <c r="E162" i="9" s="1"/>
  <c r="B162" i="9" s="1"/>
  <c r="G161" i="9"/>
  <c r="E161" i="9" s="1"/>
  <c r="B161" i="9" s="1"/>
  <c r="I10" i="9"/>
  <c r="G168" i="9"/>
  <c r="E168" i="9" s="1"/>
  <c r="B168" i="9" s="1"/>
  <c r="G172" i="9"/>
  <c r="E172" i="9" s="1"/>
  <c r="B172" i="9" s="1"/>
  <c r="G176" i="9"/>
  <c r="E176" i="9" s="1"/>
  <c r="B176" i="9" s="1"/>
  <c r="G180" i="9"/>
  <c r="E180" i="9" s="1"/>
  <c r="B180" i="9" s="1"/>
  <c r="G184" i="9"/>
  <c r="E184" i="9" s="1"/>
  <c r="B184" i="9" s="1"/>
  <c r="G188" i="9"/>
  <c r="E188" i="9" s="1"/>
  <c r="B188" i="9" s="1"/>
  <c r="G1454" i="1"/>
  <c r="H1454" i="1"/>
  <c r="H1475" i="1"/>
  <c r="G1493" i="1"/>
  <c r="H1493" i="1"/>
  <c r="G1525" i="1"/>
  <c r="H1525" i="1"/>
  <c r="G1545" i="1"/>
  <c r="H1545" i="1"/>
  <c r="G1565" i="1"/>
  <c r="H1565" i="1"/>
  <c r="B137" i="9"/>
  <c r="B141" i="9"/>
  <c r="B145" i="9"/>
  <c r="B149" i="9"/>
  <c r="B153" i="9"/>
  <c r="B157"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F215" i="9"/>
  <c r="B215" i="9" s="1"/>
  <c r="G1530" i="1"/>
  <c r="H1530" i="1"/>
  <c r="G1550" i="1"/>
  <c r="H1550" i="1"/>
  <c r="B275" i="9"/>
  <c r="E119" i="9"/>
  <c r="B119" i="9" s="1"/>
  <c r="E127" i="9"/>
  <c r="B127" i="9" s="1"/>
  <c r="H166" i="9"/>
  <c r="G170" i="9"/>
  <c r="E170" i="9" s="1"/>
  <c r="B170" i="9" s="1"/>
  <c r="G174" i="9"/>
  <c r="E174" i="9" s="1"/>
  <c r="B174" i="9" s="1"/>
  <c r="G178" i="9"/>
  <c r="E178" i="9" s="1"/>
  <c r="B178" i="9" s="1"/>
  <c r="G182" i="9"/>
  <c r="E182" i="9" s="1"/>
  <c r="B182" i="9" s="1"/>
  <c r="G186" i="9"/>
  <c r="E186" i="9" s="1"/>
  <c r="B186" i="9" s="1"/>
  <c r="G190" i="9"/>
  <c r="E190" i="9" s="1"/>
  <c r="B190" i="9" s="1"/>
  <c r="M213" i="9"/>
  <c r="B217" i="9"/>
  <c r="B218" i="9"/>
  <c r="G1558" i="1"/>
  <c r="H1558" i="1"/>
  <c r="G1475" i="1"/>
  <c r="H1467" i="1"/>
  <c r="G1467" i="1"/>
  <c r="I1467" i="1" s="1"/>
  <c r="J1467" i="1"/>
  <c r="H1465" i="1"/>
  <c r="G1465" i="1"/>
  <c r="I1465" i="1" s="1"/>
  <c r="J1465" i="1"/>
  <c r="B216" i="9"/>
  <c r="F277" i="9"/>
  <c r="B286" i="9"/>
  <c r="B294" i="9"/>
  <c r="B302" i="9"/>
  <c r="G1578" i="1"/>
  <c r="H1578" i="1"/>
  <c r="G1562" i="1"/>
  <c r="H1562" i="1"/>
  <c r="H1527" i="1"/>
  <c r="G1527" i="1"/>
  <c r="H1507" i="1"/>
  <c r="G1507" i="1"/>
  <c r="H1491" i="1"/>
  <c r="G1491" i="1"/>
  <c r="F214" i="9"/>
  <c r="B214" i="9" s="1"/>
  <c r="B220" i="9"/>
  <c r="B224" i="9"/>
  <c r="B228" i="9"/>
  <c r="H1575" i="1"/>
  <c r="G1575" i="1"/>
  <c r="H1567" i="1"/>
  <c r="G1567" i="1"/>
  <c r="G1510" i="1"/>
  <c r="H1510" i="1"/>
  <c r="H1473" i="1"/>
  <c r="G1473" i="1"/>
  <c r="I1473" i="1" s="1"/>
  <c r="J1473" i="1"/>
  <c r="H1471" i="1"/>
  <c r="G1471" i="1"/>
  <c r="J1471" i="1"/>
  <c r="H1463" i="1"/>
  <c r="G1463" i="1"/>
  <c r="J1463" i="1"/>
  <c r="G1566" i="1"/>
  <c r="H1566" i="1"/>
  <c r="G1554" i="1"/>
  <c r="H1554" i="1"/>
  <c r="G1526" i="1"/>
  <c r="H1526" i="1"/>
  <c r="G1506" i="1"/>
  <c r="H1506" i="1"/>
  <c r="G1498" i="1"/>
  <c r="H1498" i="1"/>
  <c r="G1490" i="1"/>
  <c r="H1490" i="1"/>
  <c r="J1474" i="1"/>
  <c r="G1474" i="1"/>
  <c r="I1474" i="1" s="1"/>
  <c r="J1472" i="1"/>
  <c r="G1472" i="1"/>
  <c r="J1468" i="1"/>
  <c r="G1468" i="1"/>
  <c r="I1468" i="1" s="1"/>
  <c r="J1466" i="1"/>
  <c r="G1466" i="1"/>
  <c r="J1464" i="1"/>
  <c r="G1464" i="1"/>
  <c r="I1464" i="1" s="1"/>
  <c r="J1462" i="1"/>
  <c r="G1462" i="1"/>
  <c r="I1460" i="1"/>
  <c r="G1542" i="1"/>
  <c r="H1542" i="1"/>
  <c r="G1538" i="1"/>
  <c r="H1538" i="1"/>
  <c r="G1502" i="1"/>
  <c r="H1502" i="1"/>
  <c r="G1494" i="1"/>
  <c r="H1494" i="1"/>
  <c r="G1486" i="1"/>
  <c r="H1486" i="1"/>
  <c r="G1546" i="1"/>
  <c r="H1546" i="1"/>
  <c r="G1534" i="1"/>
  <c r="H1534" i="1"/>
  <c r="G1522" i="1"/>
  <c r="H1522" i="1"/>
  <c r="G1514" i="1"/>
  <c r="H1514" i="1"/>
  <c r="G1482" i="1"/>
  <c r="H1482" i="1"/>
  <c r="J1479" i="1"/>
  <c r="G1479" i="1"/>
  <c r="I1479" i="1" s="1"/>
  <c r="J1477" i="1"/>
  <c r="G1477" i="1"/>
  <c r="I1477" i="1" s="1"/>
  <c r="H1474" i="1"/>
  <c r="H1472" i="1"/>
  <c r="H1468" i="1"/>
  <c r="H1466" i="1"/>
  <c r="H1464" i="1"/>
  <c r="H1462" i="1"/>
  <c r="H1460" i="1"/>
  <c r="J1459" i="1"/>
  <c r="G1459" i="1"/>
  <c r="I1459" i="1" s="1"/>
  <c r="H1458" i="1"/>
  <c r="I1458" i="1" s="1"/>
  <c r="J1457" i="1"/>
  <c r="G1457" i="1"/>
  <c r="I1457" i="1" s="1"/>
  <c r="H1456" i="1"/>
  <c r="I1456" i="1" s="1"/>
  <c r="J1455" i="1"/>
  <c r="G1455" i="1"/>
  <c r="I1455" i="1" s="1"/>
  <c r="H1452" i="1"/>
  <c r="I1452" i="1" s="1"/>
  <c r="D1436" i="1" l="1"/>
  <c r="I29" i="3"/>
  <c r="F68" i="5"/>
  <c r="H21" i="3"/>
  <c r="C1046" i="1"/>
  <c r="C259" i="1"/>
  <c r="F263" i="4"/>
  <c r="F35" i="6"/>
  <c r="H25" i="3"/>
  <c r="C1329" i="1"/>
  <c r="H1168" i="1"/>
  <c r="G1168" i="1"/>
  <c r="F299" i="4"/>
  <c r="D298" i="4"/>
  <c r="C294" i="1"/>
  <c r="F515" i="4"/>
  <c r="C509" i="1"/>
  <c r="E151" i="4"/>
  <c r="G136" i="1"/>
  <c r="H136" i="1"/>
  <c r="H453" i="1"/>
  <c r="G453" i="1"/>
  <c r="F163" i="4"/>
  <c r="G638" i="1"/>
  <c r="H638" i="1"/>
  <c r="H637" i="1"/>
  <c r="G637" i="1"/>
  <c r="F213" i="9"/>
  <c r="B213" i="9" s="1"/>
  <c r="H308" i="9"/>
  <c r="E308" i="9" s="1"/>
  <c r="B308" i="9" s="1"/>
  <c r="E176" i="5"/>
  <c r="D1154" i="1"/>
  <c r="H1499" i="1"/>
  <c r="G1499" i="1"/>
  <c r="F593" i="4"/>
  <c r="C587" i="1"/>
  <c r="F196" i="4"/>
  <c r="C192" i="1"/>
  <c r="D151" i="4"/>
  <c r="H22" i="3"/>
  <c r="C1153" i="1"/>
  <c r="F215" i="4"/>
  <c r="C211" i="1"/>
  <c r="G310" i="9"/>
  <c r="E310" i="9" s="1"/>
  <c r="B310" i="9" s="1"/>
  <c r="F190" i="5"/>
  <c r="C1167" i="1"/>
  <c r="F311" i="4"/>
  <c r="C306" i="1"/>
  <c r="F224" i="4"/>
  <c r="C220" i="1"/>
  <c r="H1424" i="1"/>
  <c r="G1424" i="1"/>
  <c r="F529" i="4"/>
  <c r="D528" i="4"/>
  <c r="C523" i="1"/>
  <c r="H524" i="1"/>
  <c r="G524" i="1"/>
  <c r="H416" i="1"/>
  <c r="G416" i="1"/>
  <c r="F7" i="4"/>
  <c r="D6" i="4"/>
  <c r="C3" i="1"/>
  <c r="G108" i="1"/>
  <c r="H108" i="1"/>
  <c r="D42" i="8"/>
  <c r="H1470" i="1"/>
  <c r="G1470" i="1"/>
  <c r="F106" i="4"/>
  <c r="C102" i="1"/>
  <c r="G33" i="1"/>
  <c r="H33" i="1"/>
  <c r="H1120" i="1"/>
  <c r="G1120" i="1"/>
  <c r="F643" i="4"/>
  <c r="E6" i="4"/>
  <c r="F89" i="6"/>
  <c r="C1383" i="1"/>
  <c r="F351" i="4"/>
  <c r="C346" i="1"/>
  <c r="D350" i="4"/>
  <c r="H1124" i="1"/>
  <c r="G1124" i="1"/>
  <c r="G1034" i="1"/>
  <c r="H1034" i="1"/>
  <c r="E528" i="4"/>
  <c r="D523" i="1"/>
  <c r="C1469" i="1"/>
  <c r="H31" i="3"/>
  <c r="G249" i="1"/>
  <c r="H249" i="1"/>
  <c r="I1462" i="1"/>
  <c r="I1466" i="1"/>
  <c r="I1472" i="1"/>
  <c r="I1471" i="1"/>
  <c r="E165" i="9"/>
  <c r="B165" i="9" s="1"/>
  <c r="H1524" i="1"/>
  <c r="G1524" i="1"/>
  <c r="G1501" i="1"/>
  <c r="H1501" i="1"/>
  <c r="D141" i="6"/>
  <c r="F5" i="6"/>
  <c r="H24" i="3"/>
  <c r="C1299" i="1"/>
  <c r="F567" i="4"/>
  <c r="C561" i="1"/>
  <c r="B21" i="9"/>
  <c r="C1453" i="1"/>
  <c r="H30" i="3"/>
  <c r="D5" i="7"/>
  <c r="F177" i="5"/>
  <c r="F87" i="5"/>
  <c r="C1065" i="1"/>
  <c r="F133" i="4"/>
  <c r="C129" i="1"/>
  <c r="D43" i="8"/>
  <c r="F238" i="5"/>
  <c r="D237" i="5"/>
  <c r="C1215" i="1"/>
  <c r="D990" i="1"/>
  <c r="E7" i="5"/>
  <c r="F50" i="4"/>
  <c r="C46" i="1"/>
  <c r="F129" i="6"/>
  <c r="C1423" i="1"/>
  <c r="G575" i="1"/>
  <c r="H575" i="1"/>
  <c r="G557" i="1"/>
  <c r="H557" i="1"/>
  <c r="H510" i="1"/>
  <c r="G510" i="1"/>
  <c r="F124" i="4"/>
  <c r="D120" i="1"/>
  <c r="G4" i="1"/>
  <c r="H4" i="1"/>
  <c r="G313" i="9"/>
  <c r="E313" i="9" s="1"/>
  <c r="H1047" i="1"/>
  <c r="G1047" i="1"/>
  <c r="D415" i="1"/>
  <c r="E420" i="4"/>
  <c r="F134" i="5"/>
  <c r="C1112" i="1"/>
  <c r="F625" i="4"/>
  <c r="C619" i="1"/>
  <c r="G159" i="1"/>
  <c r="H159" i="1"/>
  <c r="H1416" i="1"/>
  <c r="G1416" i="1"/>
  <c r="I1463" i="1"/>
  <c r="D1453" i="1"/>
  <c r="I30" i="3"/>
  <c r="F363" i="4"/>
  <c r="C358" i="1"/>
  <c r="D1329" i="1"/>
  <c r="I25" i="3"/>
  <c r="E350" i="4"/>
  <c r="D346" i="1"/>
  <c r="H1519" i="1"/>
  <c r="G1519" i="1"/>
  <c r="H27" i="3"/>
  <c r="C1408" i="1"/>
  <c r="F114" i="6"/>
  <c r="F7" i="5"/>
  <c r="D6" i="5"/>
  <c r="H20" i="3"/>
  <c r="C985" i="1"/>
  <c r="H611" i="1"/>
  <c r="G611" i="1"/>
  <c r="H411" i="1"/>
  <c r="G411" i="1"/>
  <c r="I1442" i="1"/>
  <c r="E141" i="6"/>
  <c r="F580" i="4"/>
  <c r="C574" i="1"/>
  <c r="F421" i="4"/>
  <c r="D420" i="4"/>
  <c r="C415" i="1"/>
  <c r="G1481" i="1"/>
  <c r="H1481" i="1"/>
  <c r="E68" i="5"/>
  <c r="G421" i="1"/>
  <c r="H421" i="1"/>
  <c r="F82" i="4"/>
  <c r="C78" i="1"/>
  <c r="G1148" i="1"/>
  <c r="H1148" i="1"/>
  <c r="H457" i="1"/>
  <c r="G457" i="1"/>
  <c r="F252" i="4"/>
  <c r="C248" i="1"/>
  <c r="E635" i="4" l="1"/>
  <c r="D629" i="1" s="1"/>
  <c r="D414" i="1"/>
  <c r="H990" i="1"/>
  <c r="G990" i="1"/>
  <c r="F141" i="6"/>
  <c r="H28" i="3"/>
  <c r="C1435" i="1"/>
  <c r="D522" i="1"/>
  <c r="E636" i="4"/>
  <c r="D630" i="1" s="1"/>
  <c r="H1383" i="1"/>
  <c r="G1383" i="1"/>
  <c r="C1517" i="1"/>
  <c r="K1451" i="9"/>
  <c r="G314" i="9"/>
  <c r="E314" i="9" s="1"/>
  <c r="B314" i="9" s="1"/>
  <c r="I34" i="3"/>
  <c r="H1299" i="1"/>
  <c r="G1299" i="1"/>
  <c r="B313" i="9"/>
  <c r="E312" i="9"/>
  <c r="C1518" i="1"/>
  <c r="I35" i="3"/>
  <c r="G1453" i="1"/>
  <c r="H1453" i="1"/>
  <c r="G102" i="1"/>
  <c r="H102" i="1"/>
  <c r="H17" i="3"/>
  <c r="D289" i="4"/>
  <c r="F151" i="4"/>
  <c r="C147" i="1"/>
  <c r="H574" i="1"/>
  <c r="G574" i="1"/>
  <c r="G318" i="9"/>
  <c r="E318" i="9" s="1"/>
  <c r="F350" i="4"/>
  <c r="D408" i="4"/>
  <c r="C345" i="1"/>
  <c r="G306" i="1"/>
  <c r="H306" i="1"/>
  <c r="G192" i="1"/>
  <c r="H192" i="1"/>
  <c r="E175" i="5"/>
  <c r="D1152" i="1" s="1"/>
  <c r="D1153" i="1"/>
  <c r="G1153" i="1" s="1"/>
  <c r="I22" i="3"/>
  <c r="H19" i="9"/>
  <c r="E19" i="9" s="1"/>
  <c r="B19" i="9" s="1"/>
  <c r="G294" i="1"/>
  <c r="H294" i="1"/>
  <c r="G78" i="1"/>
  <c r="H78" i="1"/>
  <c r="D1046" i="1"/>
  <c r="I21" i="3"/>
  <c r="H415" i="1"/>
  <c r="G415" i="1"/>
  <c r="H1408" i="1"/>
  <c r="G1408" i="1"/>
  <c r="G1112" i="1"/>
  <c r="H1112" i="1"/>
  <c r="H23" i="3"/>
  <c r="C1214" i="1"/>
  <c r="F237" i="5"/>
  <c r="G316" i="9"/>
  <c r="E316" i="9" s="1"/>
  <c r="H29" i="3"/>
  <c r="C1436" i="1"/>
  <c r="H1469" i="1"/>
  <c r="G1469" i="1"/>
  <c r="G346" i="1"/>
  <c r="H346" i="1"/>
  <c r="E412" i="4"/>
  <c r="D2" i="1"/>
  <c r="I16" i="3"/>
  <c r="G523" i="1"/>
  <c r="H523" i="1"/>
  <c r="G211" i="1"/>
  <c r="H211" i="1"/>
  <c r="D175" i="5"/>
  <c r="E289" i="4"/>
  <c r="D147" i="1"/>
  <c r="I17" i="3"/>
  <c r="D407" i="4"/>
  <c r="F298" i="4"/>
  <c r="C293" i="1"/>
  <c r="H1329" i="1"/>
  <c r="G1329" i="1"/>
  <c r="G259" i="1"/>
  <c r="H259" i="1"/>
  <c r="G248" i="1"/>
  <c r="H248" i="1"/>
  <c r="G619" i="1"/>
  <c r="H619" i="1"/>
  <c r="D412" i="4"/>
  <c r="F6" i="4"/>
  <c r="H16" i="3"/>
  <c r="D290" i="4"/>
  <c r="C2" i="1"/>
  <c r="G1154" i="1"/>
  <c r="H1154" i="1"/>
  <c r="G985" i="1"/>
  <c r="G46" i="1"/>
  <c r="H46" i="1"/>
  <c r="G1215" i="1"/>
  <c r="H1215" i="1"/>
  <c r="G129" i="1"/>
  <c r="H129" i="1"/>
  <c r="D635" i="4"/>
  <c r="C414" i="1"/>
  <c r="F420" i="4"/>
  <c r="D1435" i="1"/>
  <c r="H9" i="3" s="1"/>
  <c r="I28" i="3"/>
  <c r="G278" i="9"/>
  <c r="C984" i="1"/>
  <c r="E408" i="4"/>
  <c r="D403" i="1" s="1"/>
  <c r="D345" i="1"/>
  <c r="E407" i="4"/>
  <c r="D402" i="1" s="1"/>
  <c r="G358" i="1"/>
  <c r="H358" i="1"/>
  <c r="G120" i="1"/>
  <c r="H120" i="1"/>
  <c r="H1423" i="1"/>
  <c r="G1423" i="1"/>
  <c r="E6" i="5"/>
  <c r="F6" i="5" s="1"/>
  <c r="D985" i="1"/>
  <c r="H985" i="1" s="1"/>
  <c r="I20" i="3"/>
  <c r="H1065" i="1"/>
  <c r="G1065" i="1"/>
  <c r="H561" i="1"/>
  <c r="G561" i="1"/>
  <c r="G3" i="1"/>
  <c r="H3" i="1"/>
  <c r="C522" i="1"/>
  <c r="D636" i="4"/>
  <c r="F528" i="4"/>
  <c r="G220" i="1"/>
  <c r="H220" i="1"/>
  <c r="H1167" i="1"/>
  <c r="G1167" i="1"/>
  <c r="F176" i="5"/>
  <c r="H587" i="1"/>
  <c r="G587" i="1"/>
  <c r="H509" i="1"/>
  <c r="G509" i="1"/>
  <c r="H1046" i="1"/>
  <c r="G1046" i="1"/>
  <c r="K3" i="9" l="1"/>
  <c r="H984" i="1"/>
  <c r="C286" i="1"/>
  <c r="H1436" i="1"/>
  <c r="G1436" i="1"/>
  <c r="G147" i="1"/>
  <c r="H147" i="1"/>
  <c r="H1153" i="1"/>
  <c r="G1517" i="1"/>
  <c r="H1517" i="1"/>
  <c r="H11" i="3"/>
  <c r="H522" i="1"/>
  <c r="G522" i="1"/>
  <c r="G293" i="1"/>
  <c r="H293" i="1"/>
  <c r="B318" i="9"/>
  <c r="E317" i="9"/>
  <c r="I9" i="3" s="1"/>
  <c r="G1518" i="1"/>
  <c r="H1518" i="1"/>
  <c r="H1435" i="1"/>
  <c r="G1435" i="1"/>
  <c r="F636" i="4"/>
  <c r="C630" i="1"/>
  <c r="F635" i="4"/>
  <c r="C629" i="1"/>
  <c r="H1214" i="1"/>
  <c r="G1214" i="1"/>
  <c r="H278" i="9"/>
  <c r="E278" i="9" s="1"/>
  <c r="D984" i="1"/>
  <c r="G984" i="1" s="1"/>
  <c r="E413" i="4"/>
  <c r="E291" i="4"/>
  <c r="D287" i="1" s="1"/>
  <c r="D285" i="1"/>
  <c r="E290" i="4"/>
  <c r="E315" i="9"/>
  <c r="I10" i="3" s="1"/>
  <c r="B316" i="9"/>
  <c r="G345" i="1"/>
  <c r="H345" i="1"/>
  <c r="D291" i="4"/>
  <c r="C285" i="1"/>
  <c r="D413" i="4"/>
  <c r="F289" i="4"/>
  <c r="G285" i="9"/>
  <c r="E285" i="9" s="1"/>
  <c r="B285" i="9" s="1"/>
  <c r="G414" i="1"/>
  <c r="H414" i="1"/>
  <c r="G2" i="1"/>
  <c r="H2" i="1"/>
  <c r="F412" i="4"/>
  <c r="D414" i="4"/>
  <c r="C407" i="1"/>
  <c r="D639" i="4"/>
  <c r="C402" i="1"/>
  <c r="F407" i="4"/>
  <c r="C1152" i="1"/>
  <c r="F175" i="5"/>
  <c r="D407" i="1"/>
  <c r="E639" i="4"/>
  <c r="F408" i="4"/>
  <c r="C403" i="1"/>
  <c r="B278" i="9" l="1"/>
  <c r="E277" i="9"/>
  <c r="F639" i="4"/>
  <c r="C633" i="1"/>
  <c r="G285" i="1"/>
  <c r="H285" i="1"/>
  <c r="D633" i="1"/>
  <c r="H1152" i="1"/>
  <c r="G1152" i="1"/>
  <c r="H407" i="1"/>
  <c r="G407" i="1"/>
  <c r="N3" i="9"/>
  <c r="I11" i="3"/>
  <c r="G286" i="1"/>
  <c r="H8" i="3"/>
  <c r="C409" i="1"/>
  <c r="D286" i="1"/>
  <c r="H286" i="1" s="1"/>
  <c r="F290" i="4"/>
  <c r="F291" i="4"/>
  <c r="C287" i="1"/>
  <c r="D408" i="1"/>
  <c r="E415" i="4"/>
  <c r="D410" i="1" s="1"/>
  <c r="E640" i="4"/>
  <c r="G630" i="1"/>
  <c r="H630" i="1"/>
  <c r="G403" i="1"/>
  <c r="H403" i="1"/>
  <c r="E414" i="4"/>
  <c r="D409" i="1" s="1"/>
  <c r="G402" i="1"/>
  <c r="H402" i="1"/>
  <c r="D640" i="4"/>
  <c r="D641" i="4" s="1"/>
  <c r="C408" i="1"/>
  <c r="F413" i="4"/>
  <c r="D415" i="4"/>
  <c r="H629" i="1"/>
  <c r="G629" i="1"/>
  <c r="C635" i="1" l="1"/>
  <c r="F414" i="4"/>
  <c r="E642" i="4"/>
  <c r="D634" i="1"/>
  <c r="G408" i="1"/>
  <c r="H408" i="1"/>
  <c r="M3" i="9"/>
  <c r="I8" i="3"/>
  <c r="F415" i="4"/>
  <c r="C410" i="1"/>
  <c r="H409" i="1"/>
  <c r="G409" i="1"/>
  <c r="C634" i="1"/>
  <c r="F640" i="4"/>
  <c r="D642" i="4"/>
  <c r="G287" i="1"/>
  <c r="H287" i="1"/>
  <c r="E641" i="4"/>
  <c r="F641" i="4" s="1"/>
  <c r="H633" i="1"/>
  <c r="G633" i="1"/>
  <c r="H634" i="1" l="1"/>
  <c r="G634" i="1"/>
  <c r="G410" i="1"/>
  <c r="H410" i="1"/>
  <c r="C636" i="1"/>
  <c r="D646" i="4"/>
  <c r="F642" i="4"/>
  <c r="E645" i="4"/>
  <c r="D635" i="1"/>
  <c r="H635" i="1" s="1"/>
  <c r="E646" i="4"/>
  <c r="D636" i="1"/>
  <c r="D645" i="4"/>
  <c r="G636" i="1" l="1"/>
  <c r="H636" i="1"/>
  <c r="H18" i="3"/>
  <c r="C639" i="1"/>
  <c r="F645" i="4"/>
  <c r="G276" i="9"/>
  <c r="E276" i="9" s="1"/>
  <c r="B276" i="9" s="1"/>
  <c r="G635" i="1"/>
  <c r="D639" i="1"/>
  <c r="I18" i="3"/>
  <c r="D640" i="1"/>
  <c r="I19" i="3"/>
  <c r="H19" i="3"/>
  <c r="F646" i="4"/>
  <c r="C640" i="1"/>
  <c r="H639" i="1" l="1"/>
  <c r="G639" i="1"/>
  <c r="H7" i="3"/>
  <c r="G640" i="1"/>
  <c r="H640" i="1"/>
  <c r="J3" i="9" l="1"/>
  <c r="M272" i="9" l="1"/>
  <c r="L272" i="9"/>
  <c r="F272" i="9" s="1"/>
  <c r="H274" i="9"/>
  <c r="G274" i="9"/>
  <c r="E274" i="9" s="1"/>
  <c r="G18" i="9"/>
  <c r="E18" i="9" s="1"/>
  <c r="B18" i="9" s="1"/>
  <c r="K7" i="9"/>
  <c r="H18" i="9"/>
  <c r="J12" i="9"/>
  <c r="I9" i="9"/>
  <c r="G15" i="9"/>
  <c r="K11" i="9"/>
  <c r="J8" i="9"/>
  <c r="J17" i="9"/>
  <c r="I5" i="9"/>
  <c r="G16" i="9"/>
  <c r="L15" i="9"/>
  <c r="I13" i="9"/>
  <c r="K8" i="9"/>
  <c r="J13" i="9"/>
  <c r="I7" i="9"/>
  <c r="K13" i="9"/>
  <c r="K6" i="9"/>
  <c r="J11" i="9"/>
  <c r="K5" i="9"/>
  <c r="J10" i="9"/>
  <c r="I11" i="9"/>
  <c r="M15" i="9"/>
  <c r="G17" i="9"/>
  <c r="H16" i="9"/>
  <c r="J9" i="9"/>
  <c r="K9" i="9"/>
  <c r="J7" i="9"/>
  <c r="I12" i="9"/>
  <c r="I8" i="9"/>
  <c r="I17" i="9"/>
  <c r="M16" i="9"/>
  <c r="I6" i="9"/>
  <c r="K12" i="9"/>
  <c r="J6" i="9"/>
  <c r="K10" i="9"/>
  <c r="H17" i="9"/>
  <c r="L16" i="9"/>
  <c r="J5" i="9"/>
  <c r="H15" i="9"/>
  <c r="E8" i="9" l="1"/>
  <c r="B8" i="9" s="1"/>
  <c r="F16" i="9"/>
  <c r="E11" i="9"/>
  <c r="B11" i="9" s="1"/>
  <c r="F15" i="9"/>
  <c r="B15" i="9" s="1"/>
  <c r="E5" i="9"/>
  <c r="B5" i="9" s="1"/>
  <c r="E15" i="9"/>
  <c r="E10" i="9"/>
  <c r="B10" i="9" s="1"/>
  <c r="E12" i="9"/>
  <c r="B12" i="9" s="1"/>
  <c r="E17" i="9"/>
  <c r="B17" i="9" s="1"/>
  <c r="E7" i="9"/>
  <c r="B7" i="9" s="1"/>
  <c r="B274" i="9"/>
  <c r="E20" i="9"/>
  <c r="I7" i="3" s="1"/>
  <c r="E16" i="9"/>
  <c r="B16" i="9" s="1"/>
  <c r="B272" i="9"/>
  <c r="F20" i="9"/>
  <c r="E6" i="9"/>
  <c r="B6" i="9" s="1"/>
  <c r="E13" i="9"/>
  <c r="B13" i="9" s="1"/>
  <c r="E9" i="9"/>
  <c r="B9" i="9" s="1"/>
  <c r="F14" i="9" l="1"/>
  <c r="F3" i="9" s="1"/>
  <c r="E14"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<sst xmlns="http://schemas.openxmlformats.org/spreadsheetml/2006/main" count="5184" uniqueCount="3454">
  <si>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</si>
  <si>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</si>
  <si>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</si>
  <si>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</si>
  <si>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</si>
  <si>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</si>
  <si>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</si>
  <si>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</si>
  <si>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</si>
  <si>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</si>
  <si>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</si>
  <si>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</si>
  <si>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</si>
  <si>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</si>
  <si>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</si>
  <si>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</si>
  <si>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</si>
  <si>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</si>
  <si>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</si>
  <si>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</si>
  <si>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</si>
  <si>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</si>
  <si>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</si>
  <si>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</si>
  <si>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</si>
  <si>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</si>
  <si>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</si>
  <si>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</si>
  <si>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</si>
  <si>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</si>
  <si>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</si>
  <si>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BIOGRAD NA MORU</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</si>
  <si>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</si>
  <si>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</si>
  <si>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</si>
  <si>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</si>
  <si>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</si>
  <si>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</si>
  <si>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</si>
  <si>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</si>
  <si>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</si>
  <si>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</si>
  <si>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</si>
  <si>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</si>
  <si>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</si>
  <si>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</si>
  <si>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</si>
  <si>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</si>
  <si>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</si>
  <si>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42936 - GRADSKA KNJIŽNICA BIOGRAD NA MORU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</si>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</sst>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cellStyle name="Hyperlink 3" xfId="2"/>
    <cellStyle name="Normal 2" xfId="3"/>
    <cellStyle name="Normal 3" xfId="4"/>
    <cellStyle name="Normalno" xfId="0" builtinId="0"/>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66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200308.2</v>
      </c>
      <c r="D2" s="9">
        <f>'PR-RAS'!E6</f>
        <v>211204.16</v>
      </c>
      <c r="E2" s="9">
        <v>0</v>
      </c>
      <c r="F2" s="9">
        <v>0</v>
      </c>
      <c r="G2" s="10">
        <f t="shared" ref="G2:G65" si="0">(B2/1000)*(C2*1+D2*2)</f>
        <v>622.71652000000006</v>
      </c>
      <c r="H2" s="10">
        <f t="shared" ref="H2:H65" si="1">ABS(C2-ROUND(C2,0))+ABS(D2-ROUND(D2,0))</f>
        <v>0.36000000001513399</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31441.059999999998</v>
      </c>
      <c r="D46" s="4">
        <f>'PR-RAS'!E50</f>
        <v>13200</v>
      </c>
      <c r="E46" s="4">
        <v>0</v>
      </c>
      <c r="F46" s="4">
        <v>0</v>
      </c>
      <c r="G46" s="5">
        <f t="shared" si="0"/>
        <v>2602.8476999999998</v>
      </c>
      <c r="H46" s="5">
        <f t="shared" si="1"/>
        <v>5.9999999997671694E-2</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11228.81</v>
      </c>
      <c r="D64" s="4">
        <f>'PR-RAS'!E68</f>
        <v>13200</v>
      </c>
      <c r="E64" s="4">
        <v>0</v>
      </c>
      <c r="F64" s="4">
        <v>0</v>
      </c>
      <c r="G64" s="5">
        <f t="shared" si="0"/>
        <v>2370.6150299999999</v>
      </c>
      <c r="H64" s="5">
        <f t="shared" si="1"/>
        <v>0.19000000000050932</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0</v>
      </c>
      <c r="D65" s="4">
        <f>'PR-RAS'!E69</f>
        <v>700</v>
      </c>
      <c r="E65" s="4">
        <v>0</v>
      </c>
      <c r="F65" s="4">
        <v>0</v>
      </c>
      <c r="G65" s="5">
        <f t="shared" si="0"/>
        <v>89.600000000000009</v>
      </c>
      <c r="H65" s="5">
        <f t="shared" si="1"/>
        <v>0</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11228.81</v>
      </c>
      <c r="D66" s="4">
        <f>'PR-RAS'!E70</f>
        <v>12500</v>
      </c>
      <c r="E66" s="4">
        <v>0</v>
      </c>
      <c r="F66" s="4">
        <v>0</v>
      </c>
      <c r="G66" s="5">
        <f t="shared" ref="G66:G129" si="2">(B66/1000)*(C66*1+D66*2)</f>
        <v>2354.8726499999998</v>
      </c>
      <c r="H66" s="5">
        <f t="shared" ref="H66:H129" si="3">ABS(C66-ROUND(C66,0))+ABS(D66-ROUND(D66,0))</f>
        <v>0.19000000000050932</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20212.25</v>
      </c>
      <c r="D70" s="4">
        <f>'PR-RAS'!E74</f>
        <v>0</v>
      </c>
      <c r="E70" s="4">
        <v>0</v>
      </c>
      <c r="F70" s="4">
        <v>0</v>
      </c>
      <c r="G70" s="5">
        <f t="shared" si="2"/>
        <v>1394.64525</v>
      </c>
      <c r="H70" s="5">
        <f t="shared" si="3"/>
        <v>0.25</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20212.25</v>
      </c>
      <c r="D71" s="4">
        <f>'PR-RAS'!E75</f>
        <v>0</v>
      </c>
      <c r="E71" s="4">
        <v>0</v>
      </c>
      <c r="F71" s="4">
        <v>0</v>
      </c>
      <c r="G71" s="5">
        <f t="shared" si="2"/>
        <v>1414.8575000000001</v>
      </c>
      <c r="H71" s="5">
        <f t="shared" si="3"/>
        <v>0.25</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0.02</v>
      </c>
      <c r="D78" s="4">
        <f>'PR-RAS'!E82</f>
        <v>0.23</v>
      </c>
      <c r="E78" s="4">
        <v>0</v>
      </c>
      <c r="F78" s="4">
        <v>0</v>
      </c>
      <c r="G78" s="5">
        <f t="shared" si="2"/>
        <v>3.696E-2</v>
      </c>
      <c r="H78" s="5">
        <f t="shared" si="3"/>
        <v>0.25</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0.02</v>
      </c>
      <c r="D79" s="4">
        <f>'PR-RAS'!E83</f>
        <v>0.23</v>
      </c>
      <c r="E79" s="4">
        <v>0</v>
      </c>
      <c r="F79" s="4">
        <v>0</v>
      </c>
      <c r="G79" s="5">
        <f t="shared" si="2"/>
        <v>3.7440000000000001E-2</v>
      </c>
      <c r="H79" s="5">
        <f t="shared" si="3"/>
        <v>0.25</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0.02</v>
      </c>
      <c r="D81" s="4">
        <f>'PR-RAS'!E85</f>
        <v>0.23</v>
      </c>
      <c r="E81" s="4">
        <v>0</v>
      </c>
      <c r="F81" s="4">
        <v>0</v>
      </c>
      <c r="G81" s="5">
        <f t="shared" si="2"/>
        <v>3.8400000000000004E-2</v>
      </c>
      <c r="H81" s="5">
        <f t="shared" si="3"/>
        <v>0.25</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12284.12</v>
      </c>
      <c r="D102" s="4">
        <f>'PR-RAS'!E106</f>
        <v>12908.93</v>
      </c>
      <c r="E102" s="4">
        <v>0</v>
      </c>
      <c r="F102" s="4">
        <v>0</v>
      </c>
      <c r="G102" s="5">
        <f t="shared" si="2"/>
        <v>3848.2999800000007</v>
      </c>
      <c r="H102" s="5">
        <f t="shared" si="3"/>
        <v>0.19000000000050932</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12284.12</v>
      </c>
      <c r="D108" s="4">
        <f>'PR-RAS'!E112</f>
        <v>12908.93</v>
      </c>
      <c r="E108" s="4">
        <v>0</v>
      </c>
      <c r="F108" s="4">
        <v>0</v>
      </c>
      <c r="G108" s="5">
        <f t="shared" si="2"/>
        <v>4076.9118600000002</v>
      </c>
      <c r="H108" s="5">
        <f t="shared" si="3"/>
        <v>0.19000000000050932</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12284.12</v>
      </c>
      <c r="D113" s="4">
        <f>'PR-RAS'!E117</f>
        <v>12908.93</v>
      </c>
      <c r="E113" s="4">
        <v>0</v>
      </c>
      <c r="F113" s="4">
        <v>0</v>
      </c>
      <c r="G113" s="5">
        <f t="shared" si="2"/>
        <v>4267.4217600000002</v>
      </c>
      <c r="H113" s="5">
        <f t="shared" si="3"/>
        <v>0.19000000000050932</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200</v>
      </c>
      <c r="D120" s="4">
        <f>'PR-RAS'!E124</f>
        <v>0</v>
      </c>
      <c r="E120" s="4">
        <v>0</v>
      </c>
      <c r="F120" s="4">
        <v>0</v>
      </c>
      <c r="G120" s="5">
        <f t="shared" si="2"/>
        <v>23.799999999999997</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200</v>
      </c>
      <c r="D124" s="4">
        <f>'PR-RAS'!E128</f>
        <v>0</v>
      </c>
      <c r="E124" s="4">
        <v>0</v>
      </c>
      <c r="F124" s="4">
        <v>0</v>
      </c>
      <c r="G124" s="5">
        <f t="shared" si="2"/>
        <v>24.6</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200</v>
      </c>
      <c r="D125" s="4">
        <f>'PR-RAS'!E129</f>
        <v>0</v>
      </c>
      <c r="E125" s="4">
        <v>0</v>
      </c>
      <c r="F125" s="4">
        <v>0</v>
      </c>
      <c r="G125" s="5">
        <f t="shared" si="2"/>
        <v>24.8</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156383</v>
      </c>
      <c r="D129" s="4">
        <f>'PR-RAS'!E133</f>
        <v>185095</v>
      </c>
      <c r="E129" s="4">
        <v>0</v>
      </c>
      <c r="F129" s="4">
        <v>0</v>
      </c>
      <c r="G129" s="5">
        <f t="shared" si="2"/>
        <v>67401.343999999997</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156383</v>
      </c>
      <c r="D130" s="4">
        <f>'PR-RAS'!E134</f>
        <v>185095</v>
      </c>
      <c r="E130" s="4">
        <v>0</v>
      </c>
      <c r="F130" s="4">
        <v>0</v>
      </c>
      <c r="G130" s="5">
        <f t="shared" ref="G130:G193" si="4">(B130/1000)*(C130*1+D130*2)</f>
        <v>67927.917000000001</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137983</v>
      </c>
      <c r="D131" s="4">
        <f>'PR-RAS'!E135</f>
        <v>156920</v>
      </c>
      <c r="E131" s="4">
        <v>0</v>
      </c>
      <c r="F131" s="4">
        <v>0</v>
      </c>
      <c r="G131" s="5">
        <f t="shared" si="4"/>
        <v>58736.990000000005</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18400</v>
      </c>
      <c r="D132" s="4">
        <f>'PR-RAS'!E136</f>
        <v>28175</v>
      </c>
      <c r="E132" s="4">
        <v>0</v>
      </c>
      <c r="F132" s="4">
        <v>0</v>
      </c>
      <c r="G132" s="5">
        <f t="shared" si="4"/>
        <v>9792.25</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161038.29</v>
      </c>
      <c r="D147" s="4">
        <f>'PR-RAS'!E151</f>
        <v>166409.68000000002</v>
      </c>
      <c r="E147" s="4">
        <v>0</v>
      </c>
      <c r="F147" s="4">
        <v>0</v>
      </c>
      <c r="G147" s="5">
        <f t="shared" si="4"/>
        <v>72103.216899999999</v>
      </c>
      <c r="H147" s="5">
        <f t="shared" si="5"/>
        <v>0.60999999998603016</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107849.87</v>
      </c>
      <c r="D148" s="4">
        <f>'PR-RAS'!E152</f>
        <v>128040.36</v>
      </c>
      <c r="E148" s="4">
        <v>0</v>
      </c>
      <c r="F148" s="4">
        <v>0</v>
      </c>
      <c r="G148" s="5">
        <f t="shared" si="4"/>
        <v>53497.796729999995</v>
      </c>
      <c r="H148" s="5">
        <f t="shared" si="5"/>
        <v>0.49000000000523869</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90004.59</v>
      </c>
      <c r="D149" s="4">
        <f>'PR-RAS'!E153</f>
        <v>99481.279999999999</v>
      </c>
      <c r="E149" s="4">
        <v>0</v>
      </c>
      <c r="F149" s="4">
        <v>0</v>
      </c>
      <c r="G149" s="5">
        <f t="shared" si="4"/>
        <v>42767.138200000001</v>
      </c>
      <c r="H149" s="5">
        <f t="shared" si="5"/>
        <v>0.69000000000232831</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90004.59</v>
      </c>
      <c r="D150" s="4">
        <f>'PR-RAS'!E154</f>
        <v>99481.279999999999</v>
      </c>
      <c r="E150" s="4">
        <v>0</v>
      </c>
      <c r="F150" s="4">
        <v>0</v>
      </c>
      <c r="G150" s="5">
        <f t="shared" si="4"/>
        <v>43056.105349999998</v>
      </c>
      <c r="H150" s="5">
        <f t="shared" si="5"/>
        <v>0.69000000000232831</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2994.5</v>
      </c>
      <c r="D154" s="4">
        <f>'PR-RAS'!E158</f>
        <v>12144.63</v>
      </c>
      <c r="E154" s="4">
        <v>0</v>
      </c>
      <c r="F154" s="4">
        <v>0</v>
      </c>
      <c r="G154" s="5">
        <f t="shared" si="4"/>
        <v>4174.4152799999993</v>
      </c>
      <c r="H154" s="5">
        <f t="shared" si="5"/>
        <v>0.87000000000080036</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14850.78</v>
      </c>
      <c r="D155" s="4">
        <f>'PR-RAS'!E159</f>
        <v>16414.45</v>
      </c>
      <c r="E155" s="4">
        <v>0</v>
      </c>
      <c r="F155" s="4">
        <v>0</v>
      </c>
      <c r="G155" s="5">
        <f t="shared" si="4"/>
        <v>7342.6707200000001</v>
      </c>
      <c r="H155" s="5">
        <f t="shared" si="5"/>
        <v>0.67000000000007276</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14850.78</v>
      </c>
      <c r="D157" s="4">
        <f>'PR-RAS'!E161</f>
        <v>16414.45</v>
      </c>
      <c r="E157" s="4">
        <v>0</v>
      </c>
      <c r="F157" s="4">
        <v>0</v>
      </c>
      <c r="G157" s="5">
        <f t="shared" si="4"/>
        <v>7438.0300800000005</v>
      </c>
      <c r="H157" s="5">
        <f t="shared" si="5"/>
        <v>0.67000000000007276</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52437.47</v>
      </c>
      <c r="D159" s="4">
        <f>'PR-RAS'!E163</f>
        <v>37586.43</v>
      </c>
      <c r="E159" s="4">
        <v>0</v>
      </c>
      <c r="F159" s="4">
        <v>0</v>
      </c>
      <c r="G159" s="5">
        <f t="shared" si="4"/>
        <v>20162.432140000001</v>
      </c>
      <c r="H159" s="5">
        <f t="shared" si="5"/>
        <v>0.90000000000145519</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4490.92</v>
      </c>
      <c r="D160" s="4">
        <f>'PR-RAS'!E164</f>
        <v>3185.38</v>
      </c>
      <c r="E160" s="4">
        <v>0</v>
      </c>
      <c r="F160" s="4">
        <v>0</v>
      </c>
      <c r="G160" s="5">
        <f t="shared" si="4"/>
        <v>1727.00712</v>
      </c>
      <c r="H160" s="5">
        <f t="shared" si="5"/>
        <v>0.46000000000003638</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1500.12</v>
      </c>
      <c r="D161" s="4">
        <f>'PR-RAS'!E165</f>
        <v>809</v>
      </c>
      <c r="E161" s="4">
        <v>0</v>
      </c>
      <c r="F161" s="4">
        <v>0</v>
      </c>
      <c r="G161" s="5">
        <f t="shared" si="4"/>
        <v>498.89920000000001</v>
      </c>
      <c r="H161" s="5">
        <f t="shared" si="5"/>
        <v>0.11999999999989086</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2198.94</v>
      </c>
      <c r="D162" s="4">
        <f>'PR-RAS'!E166</f>
        <v>2266.38</v>
      </c>
      <c r="E162" s="4">
        <v>0</v>
      </c>
      <c r="F162" s="4">
        <v>0</v>
      </c>
      <c r="G162" s="5">
        <f t="shared" si="4"/>
        <v>1083.8037000000002</v>
      </c>
      <c r="H162" s="5">
        <f t="shared" si="5"/>
        <v>0.44000000000005457</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791.86</v>
      </c>
      <c r="D163" s="4">
        <f>'PR-RAS'!E167</f>
        <v>110</v>
      </c>
      <c r="E163" s="4">
        <v>0</v>
      </c>
      <c r="F163" s="4">
        <v>0</v>
      </c>
      <c r="G163" s="5">
        <f t="shared" si="4"/>
        <v>163.92132000000001</v>
      </c>
      <c r="H163" s="5">
        <f t="shared" si="5"/>
        <v>0.13999999999998636</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22359.19</v>
      </c>
      <c r="D165" s="4">
        <f>'PR-RAS'!E169</f>
        <v>18890.64</v>
      </c>
      <c r="E165" s="4">
        <v>0</v>
      </c>
      <c r="F165" s="4">
        <v>0</v>
      </c>
      <c r="G165" s="5">
        <f t="shared" si="4"/>
        <v>9863.0370800000001</v>
      </c>
      <c r="H165" s="5">
        <f t="shared" si="5"/>
        <v>0.5499999999992724</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3384.55</v>
      </c>
      <c r="D166" s="4">
        <f>'PR-RAS'!E170</f>
        <v>3652.78</v>
      </c>
      <c r="E166" s="4">
        <v>0</v>
      </c>
      <c r="F166" s="4">
        <v>0</v>
      </c>
      <c r="G166" s="5">
        <f t="shared" si="4"/>
        <v>1763.8681500000002</v>
      </c>
      <c r="H166" s="5">
        <f t="shared" si="5"/>
        <v>0.66999999999961801</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17674.36</v>
      </c>
      <c r="D168" s="4">
        <f>'PR-RAS'!E172</f>
        <v>14918.43</v>
      </c>
      <c r="E168" s="4">
        <v>0</v>
      </c>
      <c r="F168" s="4">
        <v>0</v>
      </c>
      <c r="G168" s="5">
        <f t="shared" si="4"/>
        <v>7934.3737400000009</v>
      </c>
      <c r="H168" s="5">
        <f t="shared" si="5"/>
        <v>0.79000000000087311</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1083.5899999999999</v>
      </c>
      <c r="D169" s="4">
        <f>'PR-RAS'!E173</f>
        <v>18.78</v>
      </c>
      <c r="E169" s="4">
        <v>0</v>
      </c>
      <c r="F169" s="4">
        <v>0</v>
      </c>
      <c r="G169" s="5">
        <f t="shared" si="4"/>
        <v>188.35319999999999</v>
      </c>
      <c r="H169" s="5">
        <f t="shared" si="5"/>
        <v>0.63000000000008072</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216.69</v>
      </c>
      <c r="D170" s="4">
        <f>'PR-RAS'!E174</f>
        <v>300.64999999999998</v>
      </c>
      <c r="E170" s="4">
        <v>0</v>
      </c>
      <c r="F170" s="4">
        <v>0</v>
      </c>
      <c r="G170" s="5">
        <f t="shared" si="4"/>
        <v>138.24031000000002</v>
      </c>
      <c r="H170" s="5">
        <f t="shared" si="5"/>
        <v>0.66000000000002501</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8269.23</v>
      </c>
      <c r="D173" s="4">
        <f>'PR-RAS'!E177</f>
        <v>8490.2000000000007</v>
      </c>
      <c r="E173" s="4">
        <v>0</v>
      </c>
      <c r="F173" s="4">
        <v>0</v>
      </c>
      <c r="G173" s="5">
        <f t="shared" si="4"/>
        <v>4342.9363599999997</v>
      </c>
      <c r="H173" s="5">
        <f t="shared" si="5"/>
        <v>0.43000000000029104</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1068.99</v>
      </c>
      <c r="D174" s="4">
        <f>'PR-RAS'!E178</f>
        <v>1012.06</v>
      </c>
      <c r="E174" s="4">
        <v>0</v>
      </c>
      <c r="F174" s="4">
        <v>0</v>
      </c>
      <c r="G174" s="5">
        <f t="shared" si="4"/>
        <v>535.10802999999987</v>
      </c>
      <c r="H174" s="5">
        <f t="shared" si="5"/>
        <v>6.9999999999936335E-2</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498.34</v>
      </c>
      <c r="D175" s="4">
        <f>'PR-RAS'!E179</f>
        <v>962.4</v>
      </c>
      <c r="E175" s="4">
        <v>0</v>
      </c>
      <c r="F175" s="4">
        <v>0</v>
      </c>
      <c r="G175" s="5">
        <f t="shared" si="4"/>
        <v>421.62635999999998</v>
      </c>
      <c r="H175" s="5">
        <f t="shared" si="5"/>
        <v>0.73999999999995225</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460.01</v>
      </c>
      <c r="D177" s="4">
        <f>'PR-RAS'!E181</f>
        <v>628.15</v>
      </c>
      <c r="E177" s="4">
        <v>0</v>
      </c>
      <c r="F177" s="4">
        <v>0</v>
      </c>
      <c r="G177" s="5">
        <f t="shared" si="4"/>
        <v>302.07056</v>
      </c>
      <c r="H177" s="5">
        <f t="shared" si="5"/>
        <v>0.15999999999996817</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0</v>
      </c>
      <c r="D179" s="4">
        <f>'PR-RAS'!E183</f>
        <v>0</v>
      </c>
      <c r="E179" s="4">
        <v>0</v>
      </c>
      <c r="F179" s="4">
        <v>0</v>
      </c>
      <c r="G179" s="5">
        <f t="shared" si="4"/>
        <v>0</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4266.13</v>
      </c>
      <c r="D180" s="4">
        <f>'PR-RAS'!E184</f>
        <v>3812.19</v>
      </c>
      <c r="E180" s="4">
        <v>0</v>
      </c>
      <c r="F180" s="4">
        <v>0</v>
      </c>
      <c r="G180" s="5">
        <f t="shared" si="4"/>
        <v>2128.4012899999998</v>
      </c>
      <c r="H180" s="5">
        <f t="shared" si="5"/>
        <v>0.32000000000016371</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1729.26</v>
      </c>
      <c r="D181" s="4">
        <f>'PR-RAS'!E185</f>
        <v>734.35</v>
      </c>
      <c r="E181" s="4">
        <v>0</v>
      </c>
      <c r="F181" s="4">
        <v>0</v>
      </c>
      <c r="G181" s="5">
        <f t="shared" si="4"/>
        <v>575.63279999999997</v>
      </c>
      <c r="H181" s="5">
        <f t="shared" si="5"/>
        <v>0.61000000000001364</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246.5</v>
      </c>
      <c r="D182" s="4">
        <f>'PR-RAS'!E186</f>
        <v>1341.05</v>
      </c>
      <c r="E182" s="4">
        <v>0</v>
      </c>
      <c r="F182" s="4">
        <v>0</v>
      </c>
      <c r="G182" s="5">
        <f t="shared" si="4"/>
        <v>530.07659999999998</v>
      </c>
      <c r="H182" s="5">
        <f t="shared" si="5"/>
        <v>0.54999999999995453</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17318.13</v>
      </c>
      <c r="D184" s="4">
        <f>'PR-RAS'!E188</f>
        <v>7020.21</v>
      </c>
      <c r="E184" s="4">
        <v>0</v>
      </c>
      <c r="F184" s="4">
        <v>0</v>
      </c>
      <c r="G184" s="5">
        <f t="shared" si="4"/>
        <v>5738.6146500000004</v>
      </c>
      <c r="H184" s="5">
        <f t="shared" si="5"/>
        <v>0.34000000000105501</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1551.29</v>
      </c>
      <c r="D186" s="4">
        <f>'PR-RAS'!E190</f>
        <v>1845.24</v>
      </c>
      <c r="E186" s="4">
        <v>0</v>
      </c>
      <c r="F186" s="4">
        <v>0</v>
      </c>
      <c r="G186" s="5">
        <f t="shared" si="4"/>
        <v>969.72745000000009</v>
      </c>
      <c r="H186" s="5">
        <f t="shared" si="5"/>
        <v>0.52999999999997272</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1035.1400000000001</v>
      </c>
      <c r="D187" s="4">
        <f>'PR-RAS'!E191</f>
        <v>580.9</v>
      </c>
      <c r="E187" s="4">
        <v>0</v>
      </c>
      <c r="F187" s="4">
        <v>0</v>
      </c>
      <c r="G187" s="5">
        <f t="shared" si="4"/>
        <v>408.63084000000003</v>
      </c>
      <c r="H187" s="5">
        <f t="shared" si="5"/>
        <v>0.24000000000012278</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633.52</v>
      </c>
      <c r="D189" s="4">
        <f>'PR-RAS'!E193</f>
        <v>734.34</v>
      </c>
      <c r="E189" s="4">
        <v>0</v>
      </c>
      <c r="F189" s="4">
        <v>0</v>
      </c>
      <c r="G189" s="5">
        <f t="shared" si="4"/>
        <v>395.21359999999999</v>
      </c>
      <c r="H189" s="5">
        <f t="shared" si="5"/>
        <v>0.82000000000005002</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14098.18</v>
      </c>
      <c r="D191" s="4">
        <f>'PR-RAS'!E195</f>
        <v>3859.73</v>
      </c>
      <c r="E191" s="4">
        <v>0</v>
      </c>
      <c r="F191" s="4">
        <v>0</v>
      </c>
      <c r="G191" s="5">
        <f t="shared" si="4"/>
        <v>4145.3516</v>
      </c>
      <c r="H191" s="5">
        <f t="shared" si="5"/>
        <v>0.45000000000027285</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750.95</v>
      </c>
      <c r="D192" s="4">
        <f>'PR-RAS'!E196</f>
        <v>782.89</v>
      </c>
      <c r="E192" s="4">
        <v>0</v>
      </c>
      <c r="F192" s="4">
        <v>0</v>
      </c>
      <c r="G192" s="5">
        <f t="shared" si="4"/>
        <v>442.49543</v>
      </c>
      <c r="H192" s="5">
        <f t="shared" si="5"/>
        <v>0.15999999999996817</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750.95</v>
      </c>
      <c r="D206" s="4">
        <f>'PR-RAS'!E210</f>
        <v>782.89</v>
      </c>
      <c r="E206" s="4">
        <v>0</v>
      </c>
      <c r="F206" s="4">
        <v>0</v>
      </c>
      <c r="G206" s="5">
        <f t="shared" si="6"/>
        <v>474.92964999999998</v>
      </c>
      <c r="H206" s="5">
        <f t="shared" si="7"/>
        <v>0.15999999999996817</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750.95</v>
      </c>
      <c r="D207" s="4">
        <f>'PR-RAS'!E211</f>
        <v>782.89</v>
      </c>
      <c r="E207" s="4">
        <v>0</v>
      </c>
      <c r="F207" s="4">
        <v>0</v>
      </c>
      <c r="G207" s="5">
        <f t="shared" si="6"/>
        <v>477.24637999999999</v>
      </c>
      <c r="H207" s="5">
        <f t="shared" si="7"/>
        <v>0.15999999999996817</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161038.29</v>
      </c>
      <c r="D285" s="4">
        <f>'PR-RAS'!E289</f>
        <v>166409.68000000002</v>
      </c>
      <c r="E285" s="4">
        <v>0</v>
      </c>
      <c r="F285" s="4">
        <v>0</v>
      </c>
      <c r="G285" s="5">
        <f t="shared" si="8"/>
        <v>140255.57259999998</v>
      </c>
      <c r="H285" s="5">
        <f t="shared" si="9"/>
        <v>0.60999999998603016</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39269.910000000003</v>
      </c>
      <c r="D286" s="4">
        <f>'PR-RAS'!E290</f>
        <v>44794.479999999981</v>
      </c>
      <c r="E286" s="4">
        <v>0</v>
      </c>
      <c r="F286" s="4">
        <v>0</v>
      </c>
      <c r="G286" s="5">
        <f t="shared" si="8"/>
        <v>36724.777949999989</v>
      </c>
      <c r="H286" s="5">
        <f t="shared" si="9"/>
        <v>0.56999999997788109</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10185.58</v>
      </c>
      <c r="D288" s="4">
        <f>'PR-RAS'!E292</f>
        <v>12271.8</v>
      </c>
      <c r="E288" s="4">
        <v>0</v>
      </c>
      <c r="F288" s="4">
        <v>0</v>
      </c>
      <c r="G288" s="5">
        <f t="shared" si="8"/>
        <v>9967.2746599999991</v>
      </c>
      <c r="H288" s="5">
        <f t="shared" si="9"/>
        <v>0.62000000000080036</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0</v>
      </c>
      <c r="D290" s="4">
        <f>'PR-RAS'!E294</f>
        <v>0</v>
      </c>
      <c r="E290" s="4">
        <v>0</v>
      </c>
      <c r="F290" s="4">
        <v>0</v>
      </c>
      <c r="G290" s="5">
        <f t="shared" si="8"/>
        <v>0</v>
      </c>
      <c r="H290" s="5">
        <f t="shared" si="9"/>
        <v>0</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37183.689999999995</v>
      </c>
      <c r="D345" s="4">
        <f>'PR-RAS'!E350</f>
        <v>45562.79</v>
      </c>
      <c r="E345" s="4">
        <v>0</v>
      </c>
      <c r="F345" s="4">
        <v>0</v>
      </c>
      <c r="G345" s="5">
        <f t="shared" si="10"/>
        <v>44138.388879999991</v>
      </c>
      <c r="H345" s="5">
        <f t="shared" si="11"/>
        <v>0.52000000000407454</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37183.689999999995</v>
      </c>
      <c r="D358" s="4">
        <f>'PR-RAS'!E363</f>
        <v>45562.79</v>
      </c>
      <c r="E358" s="4">
        <v>0</v>
      </c>
      <c r="F358" s="4">
        <v>0</v>
      </c>
      <c r="G358" s="5">
        <f t="shared" si="10"/>
        <v>45806.409389999993</v>
      </c>
      <c r="H358" s="5">
        <f t="shared" si="11"/>
        <v>0.52000000000407454</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3653.7400000000002</v>
      </c>
      <c r="D364" s="4">
        <f>'PR-RAS'!E369</f>
        <v>8009.0399999999991</v>
      </c>
      <c r="E364" s="4">
        <v>0</v>
      </c>
      <c r="F364" s="4">
        <v>0</v>
      </c>
      <c r="G364" s="5">
        <f t="shared" si="10"/>
        <v>7140.8706599999996</v>
      </c>
      <c r="H364" s="5">
        <f t="shared" si="11"/>
        <v>0.29999999999881766</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1587.9</v>
      </c>
      <c r="D365" s="4">
        <f>'PR-RAS'!E370</f>
        <v>775.1</v>
      </c>
      <c r="E365" s="4">
        <v>0</v>
      </c>
      <c r="F365" s="4">
        <v>0</v>
      </c>
      <c r="G365" s="5">
        <f t="shared" si="10"/>
        <v>1142.2684000000002</v>
      </c>
      <c r="H365" s="5">
        <f t="shared" si="11"/>
        <v>0.19999999999993179</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0</v>
      </c>
      <c r="D366" s="4">
        <f>'PR-RAS'!E371</f>
        <v>949</v>
      </c>
      <c r="E366" s="4">
        <v>0</v>
      </c>
      <c r="F366" s="4">
        <v>0</v>
      </c>
      <c r="G366" s="5">
        <f t="shared" si="10"/>
        <v>692.77</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370.46</v>
      </c>
      <c r="D367" s="4">
        <f>'PR-RAS'!E372</f>
        <v>0</v>
      </c>
      <c r="E367" s="4">
        <v>0</v>
      </c>
      <c r="F367" s="4">
        <v>0</v>
      </c>
      <c r="G367" s="5">
        <f t="shared" si="10"/>
        <v>135.58835999999999</v>
      </c>
      <c r="H367" s="5">
        <f t="shared" si="11"/>
        <v>0.45999999999997954</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1695.38</v>
      </c>
      <c r="D371" s="4">
        <f>'PR-RAS'!E376</f>
        <v>6284.94</v>
      </c>
      <c r="E371" s="4">
        <v>0</v>
      </c>
      <c r="F371" s="4">
        <v>0</v>
      </c>
      <c r="G371" s="5">
        <f t="shared" si="10"/>
        <v>5278.1461999999992</v>
      </c>
      <c r="H371" s="5">
        <f t="shared" si="11"/>
        <v>0.44000000000050932</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33529.949999999997</v>
      </c>
      <c r="D378" s="4">
        <f>'PR-RAS'!E383</f>
        <v>37553.75</v>
      </c>
      <c r="E378" s="4">
        <v>0</v>
      </c>
      <c r="F378" s="4">
        <v>0</v>
      </c>
      <c r="G378" s="5">
        <f t="shared" si="10"/>
        <v>40956.318650000001</v>
      </c>
      <c r="H378" s="5">
        <f t="shared" si="11"/>
        <v>0.30000000000291038</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33529.949999999997</v>
      </c>
      <c r="D379" s="4">
        <f>'PR-RAS'!E384</f>
        <v>37553.75</v>
      </c>
      <c r="E379" s="4">
        <v>0</v>
      </c>
      <c r="F379" s="4">
        <v>0</v>
      </c>
      <c r="G379" s="5">
        <f t="shared" si="10"/>
        <v>41064.956099999996</v>
      </c>
      <c r="H379" s="5">
        <f t="shared" si="11"/>
        <v>0.30000000000291038</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37183.689999999995</v>
      </c>
      <c r="D403" s="4">
        <f>'PR-RAS'!E408</f>
        <v>45562.79</v>
      </c>
      <c r="E403" s="4">
        <v>0</v>
      </c>
      <c r="F403" s="4">
        <v>0</v>
      </c>
      <c r="G403" s="5">
        <f t="shared" si="12"/>
        <v>51580.326540000002</v>
      </c>
      <c r="H403" s="5">
        <f t="shared" si="13"/>
        <v>0.52000000000407454</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200308.2</v>
      </c>
      <c r="D407" s="4">
        <f>'PR-RAS'!E412</f>
        <v>211204.16</v>
      </c>
      <c r="E407" s="4">
        <v>0</v>
      </c>
      <c r="F407" s="4">
        <v>0</v>
      </c>
      <c r="G407" s="5">
        <f t="shared" si="12"/>
        <v>252822.90712000002</v>
      </c>
      <c r="H407" s="5">
        <f t="shared" si="13"/>
        <v>0.36000000001513399</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198221.98</v>
      </c>
      <c r="D408" s="4">
        <f>'PR-RAS'!E413</f>
        <v>211972.47000000003</v>
      </c>
      <c r="E408" s="4">
        <v>0</v>
      </c>
      <c r="F408" s="4">
        <v>0</v>
      </c>
      <c r="G408" s="5">
        <f t="shared" si="12"/>
        <v>253221.93643999999</v>
      </c>
      <c r="H408" s="5">
        <f t="shared" si="13"/>
        <v>0.4900000000197906</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2086.2200000000012</v>
      </c>
      <c r="D409" s="4">
        <f>'PR-RAS'!E414</f>
        <v>0</v>
      </c>
      <c r="E409" s="4">
        <v>0</v>
      </c>
      <c r="F409" s="4">
        <v>0</v>
      </c>
      <c r="G409" s="5">
        <f t="shared" si="12"/>
        <v>851.17776000000038</v>
      </c>
      <c r="H409" s="5">
        <f t="shared" si="13"/>
        <v>0.22000000000116415</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0</v>
      </c>
      <c r="D410" s="4">
        <f>'PR-RAS'!E415</f>
        <v>768.31000000002678</v>
      </c>
      <c r="E410" s="4">
        <v>0</v>
      </c>
      <c r="F410" s="4">
        <v>0</v>
      </c>
      <c r="G410" s="5">
        <f t="shared" si="12"/>
        <v>628.47758000002182</v>
      </c>
      <c r="H410" s="5">
        <f t="shared" si="13"/>
        <v>0.31000000002677552</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10185.58</v>
      </c>
      <c r="D411" s="4">
        <f>'PR-RAS'!E416</f>
        <v>12271.8</v>
      </c>
      <c r="E411" s="4">
        <v>0</v>
      </c>
      <c r="F411" s="4">
        <v>0</v>
      </c>
      <c r="G411" s="5">
        <f t="shared" si="12"/>
        <v>14238.9638</v>
      </c>
      <c r="H411" s="5">
        <f t="shared" si="13"/>
        <v>0.62000000000080036</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0</v>
      </c>
      <c r="D413" s="4">
        <f>'PR-RAS'!E418</f>
        <v>0</v>
      </c>
      <c r="E413" s="4">
        <v>0</v>
      </c>
      <c r="F413" s="4">
        <v>0</v>
      </c>
      <c r="G413" s="5">
        <f t="shared" si="12"/>
        <v>0</v>
      </c>
      <c r="H413" s="5">
        <f t="shared" si="13"/>
        <v>0</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200308.2</v>
      </c>
      <c r="D633" s="4">
        <f>'PR-RAS'!E639</f>
        <v>211204.16</v>
      </c>
      <c r="E633" s="4">
        <v>0</v>
      </c>
      <c r="F633" s="4">
        <v>0</v>
      </c>
      <c r="G633" s="5">
        <f t="shared" si="18"/>
        <v>393556.84064000001</v>
      </c>
      <c r="H633" s="5">
        <f t="shared" si="19"/>
        <v>0.36000000001513399</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198221.98</v>
      </c>
      <c r="D634" s="4">
        <f>'PR-RAS'!E640</f>
        <v>211972.47000000003</v>
      </c>
      <c r="E634" s="4">
        <v>0</v>
      </c>
      <c r="F634" s="4">
        <v>0</v>
      </c>
      <c r="G634" s="5">
        <f t="shared" si="18"/>
        <v>393831.66036000004</v>
      </c>
      <c r="H634" s="5">
        <f t="shared" si="19"/>
        <v>0.4900000000197906</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2086.2200000000012</v>
      </c>
      <c r="D635" s="4">
        <f>'PR-RAS'!E641</f>
        <v>0</v>
      </c>
      <c r="E635" s="4">
        <v>0</v>
      </c>
      <c r="F635" s="4">
        <v>0</v>
      </c>
      <c r="G635" s="5">
        <f t="shared" si="18"/>
        <v>1322.6634800000008</v>
      </c>
      <c r="H635" s="5">
        <f t="shared" si="19"/>
        <v>0.22000000000116415</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0</v>
      </c>
      <c r="D636" s="4">
        <f>'PR-RAS'!E642</f>
        <v>768.31000000002678</v>
      </c>
      <c r="E636" s="4">
        <v>0</v>
      </c>
      <c r="F636" s="4">
        <v>0</v>
      </c>
      <c r="G636" s="5">
        <f t="shared" si="18"/>
        <v>975.75370000003397</v>
      </c>
      <c r="H636" s="5">
        <f t="shared" si="19"/>
        <v>0.31000000002677552</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10185.58</v>
      </c>
      <c r="D637" s="4">
        <f>'PR-RAS'!E643</f>
        <v>12271.8</v>
      </c>
      <c r="E637" s="4">
        <v>0</v>
      </c>
      <c r="F637" s="4">
        <v>0</v>
      </c>
      <c r="G637" s="5">
        <f t="shared" si="18"/>
        <v>22087.75848</v>
      </c>
      <c r="H637" s="5">
        <f t="shared" si="19"/>
        <v>0.62000000000080036</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12271.800000000001</v>
      </c>
      <c r="D639" s="4">
        <f>'PR-RAS'!E645</f>
        <v>11503.489999999972</v>
      </c>
      <c r="E639" s="4">
        <v>0</v>
      </c>
      <c r="F639" s="4">
        <v>0</v>
      </c>
      <c r="G639" s="5">
        <f t="shared" si="18"/>
        <v>22507.861639999966</v>
      </c>
      <c r="H639" s="5">
        <f t="shared" si="19"/>
        <v>0.68999999997140549</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23908.9</v>
      </c>
      <c r="D642" s="4">
        <f>'PR-RAS'!E649</f>
        <v>27380.41</v>
      </c>
      <c r="E642" s="4">
        <v>0</v>
      </c>
      <c r="F642" s="4">
        <v>0</v>
      </c>
      <c r="G642" s="5">
        <f t="shared" ref="G642:G705" si="20">(B642/1000)*(C642*1+D642*2)</f>
        <v>50427.290520000002</v>
      </c>
      <c r="H642" s="5">
        <f t="shared" ref="H642:H705" si="21">ABS(C642-ROUND(C642,0))+ABS(D642-ROUND(D642,0))</f>
        <v>0.50999999999839929</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228483.6</v>
      </c>
      <c r="D643" s="4">
        <f>'PR-RAS'!E650</f>
        <v>239245.74</v>
      </c>
      <c r="E643" s="4">
        <v>0</v>
      </c>
      <c r="F643" s="4">
        <v>0</v>
      </c>
      <c r="G643" s="5">
        <f t="shared" si="20"/>
        <v>453878.00135999999</v>
      </c>
      <c r="H643" s="5">
        <f t="shared" si="21"/>
        <v>0.66000000000349246</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225012.09</v>
      </c>
      <c r="D644" s="4">
        <f>'PR-RAS'!E651</f>
        <v>239843.21</v>
      </c>
      <c r="E644" s="4">
        <v>0</v>
      </c>
      <c r="F644" s="4">
        <v>0</v>
      </c>
      <c r="G644" s="5">
        <f t="shared" si="20"/>
        <v>453121.14193000004</v>
      </c>
      <c r="H644" s="5">
        <f t="shared" si="21"/>
        <v>0.29999999998835847</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27380.410000000003</v>
      </c>
      <c r="D645" s="4">
        <f>'PR-RAS'!E652</f>
        <v>26782.939999999973</v>
      </c>
      <c r="E645" s="4">
        <v>0</v>
      </c>
      <c r="F645" s="4">
        <v>0</v>
      </c>
      <c r="G645" s="5">
        <f t="shared" si="20"/>
        <v>52129.41075999997</v>
      </c>
      <c r="H645" s="5">
        <f t="shared" si="21"/>
        <v>0.47000000003026798</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6</v>
      </c>
      <c r="D647" s="4">
        <f>'PR-RAS'!E654</f>
        <v>6</v>
      </c>
      <c r="E647" s="4">
        <v>0</v>
      </c>
      <c r="F647" s="4">
        <v>0</v>
      </c>
      <c r="G647" s="5">
        <f t="shared" si="20"/>
        <v>11.628</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6</v>
      </c>
      <c r="D649" s="4">
        <f>'PR-RAS'!E656</f>
        <v>6</v>
      </c>
      <c r="E649" s="4">
        <v>0</v>
      </c>
      <c r="F649" s="4">
        <v>0</v>
      </c>
      <c r="G649" s="5">
        <f t="shared" si="20"/>
        <v>11.664</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0</v>
      </c>
      <c r="D669" s="4">
        <f>'PR-RAS'!E676</f>
        <v>700</v>
      </c>
      <c r="E669" s="4">
        <v>0</v>
      </c>
      <c r="F669" s="4">
        <v>0</v>
      </c>
      <c r="G669" s="5">
        <f t="shared" si="20"/>
        <v>935.2</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10428.81</v>
      </c>
      <c r="D670" s="4">
        <f>'PR-RAS'!E677</f>
        <v>12500</v>
      </c>
      <c r="E670" s="4">
        <v>0</v>
      </c>
      <c r="F670" s="4">
        <v>0</v>
      </c>
      <c r="G670" s="5">
        <f t="shared" si="20"/>
        <v>23701.873889999999</v>
      </c>
      <c r="H670" s="5">
        <f t="shared" si="21"/>
        <v>0.19000000000050932</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800</v>
      </c>
      <c r="D671" s="4">
        <f>'PR-RAS'!E678</f>
        <v>0</v>
      </c>
      <c r="E671" s="4">
        <v>0</v>
      </c>
      <c r="F671" s="4">
        <v>0</v>
      </c>
      <c r="G671" s="5">
        <f t="shared" si="20"/>
        <v>536</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20212.25</v>
      </c>
      <c r="D687" s="4">
        <f>'PR-RAS'!E694</f>
        <v>0</v>
      </c>
      <c r="E687" s="4">
        <v>0</v>
      </c>
      <c r="F687" s="4">
        <v>0</v>
      </c>
      <c r="G687" s="5">
        <f t="shared" si="20"/>
        <v>13865.603500000001</v>
      </c>
      <c r="H687" s="5">
        <f t="shared" si="21"/>
        <v>0.25</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12229.36</v>
      </c>
      <c r="D703" s="4">
        <f>'PR-RAS'!E710</f>
        <v>12908.87</v>
      </c>
      <c r="E703" s="4">
        <v>0</v>
      </c>
      <c r="F703" s="4">
        <v>0</v>
      </c>
      <c r="G703" s="5">
        <f t="shared" si="20"/>
        <v>26709.064200000001</v>
      </c>
      <c r="H703" s="5">
        <f t="shared" si="21"/>
        <v>0.48999999999978172</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0</v>
      </c>
      <c r="D710" s="4">
        <f>'PR-RAS'!E717</f>
        <v>1639.44</v>
      </c>
      <c r="E710" s="4">
        <v>0</v>
      </c>
      <c r="F710" s="4">
        <v>0</v>
      </c>
      <c r="G710" s="5">
        <f t="shared" si="22"/>
        <v>2324.7259199999999</v>
      </c>
      <c r="H710" s="5">
        <f t="shared" si="23"/>
        <v>0.44000000000005457</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2198.94</v>
      </c>
      <c r="D711" s="4">
        <f>'PR-RAS'!E718</f>
        <v>2266.38</v>
      </c>
      <c r="E711" s="4">
        <v>0</v>
      </c>
      <c r="F711" s="4">
        <v>0</v>
      </c>
      <c r="G711" s="5">
        <f t="shared" si="22"/>
        <v>4779.5070000000005</v>
      </c>
      <c r="H711" s="5">
        <f t="shared" si="23"/>
        <v>0.44000000000005457</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3717.34</v>
      </c>
      <c r="D714" s="4">
        <f>'PR-RAS'!E721</f>
        <v>3136.95</v>
      </c>
      <c r="E714" s="4">
        <v>0</v>
      </c>
      <c r="F714" s="4">
        <v>0</v>
      </c>
      <c r="G714" s="5">
        <f t="shared" si="22"/>
        <v>7123.7541199999996</v>
      </c>
      <c r="H714" s="5">
        <f t="shared" si="23"/>
        <v>0.39000000000032742</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333.36</v>
      </c>
      <c r="D715" s="4">
        <f>'PR-RAS'!E722</f>
        <v>675.24</v>
      </c>
      <c r="E715" s="4">
        <v>0</v>
      </c>
      <c r="F715" s="4">
        <v>0</v>
      </c>
      <c r="G715" s="5">
        <f t="shared" si="22"/>
        <v>1202.2617600000001</v>
      </c>
      <c r="H715" s="5">
        <f t="shared" si="23"/>
        <v>0.60000000000002274</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1247.98</v>
      </c>
      <c r="D719" s="4">
        <f>'PR-RAS'!E726</f>
        <v>1428.75</v>
      </c>
      <c r="E719" s="4">
        <v>0</v>
      </c>
      <c r="F719" s="4">
        <v>0</v>
      </c>
      <c r="G719" s="5">
        <f t="shared" si="22"/>
        <v>2947.7346399999997</v>
      </c>
      <c r="H719" s="5">
        <f t="shared" si="23"/>
        <v>0.26999999999998181</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67636.690000000017</v>
      </c>
      <c r="D984" s="9">
        <f>BILANCA!E6</f>
        <v>76020.420000000013</v>
      </c>
      <c r="E984" s="9">
        <v>0</v>
      </c>
      <c r="F984" s="9">
        <v>0</v>
      </c>
      <c r="G984" s="10">
        <f t="shared" ref="G984:G1047" si="32">B984/1000*C984+B984/500*D984</f>
        <v>219.67753000000005</v>
      </c>
      <c r="H984" s="10">
        <f t="shared" si="31"/>
        <v>0.72999999999592546</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39867.160000000018</v>
      </c>
      <c r="D985" s="4">
        <f>BILANCA!E7</f>
        <v>49237.48</v>
      </c>
      <c r="E985" s="4">
        <v>0</v>
      </c>
      <c r="F985" s="4">
        <v>0</v>
      </c>
      <c r="G985" s="5">
        <f t="shared" si="32"/>
        <v>276.68424000000005</v>
      </c>
      <c r="H985" s="5">
        <f t="shared" si="31"/>
        <v>0.6400000000212458</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39867.160000000018</v>
      </c>
      <c r="D990" s="4">
        <f>BILANCA!E12</f>
        <v>49237.48</v>
      </c>
      <c r="E990" s="4">
        <v>0</v>
      </c>
      <c r="F990" s="4">
        <v>0</v>
      </c>
      <c r="G990" s="5">
        <f t="shared" si="32"/>
        <v>968.39484000000016</v>
      </c>
      <c r="H990" s="5">
        <f t="shared" si="31"/>
        <v>0.6400000000212458</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6337.2100000000028</v>
      </c>
      <c r="D997" s="4">
        <f>BILANCA!E19</f>
        <v>11683.730000000003</v>
      </c>
      <c r="E997" s="4">
        <v>0</v>
      </c>
      <c r="F997" s="4">
        <v>0</v>
      </c>
      <c r="G997" s="5">
        <f t="shared" si="32"/>
        <v>415.86538000000013</v>
      </c>
      <c r="H997" s="5">
        <f t="shared" si="31"/>
        <v>0.47999999999956344</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21757.38</v>
      </c>
      <c r="D998" s="4">
        <f>BILANCA!E20</f>
        <v>21502.5</v>
      </c>
      <c r="E998" s="4">
        <v>0</v>
      </c>
      <c r="F998" s="4">
        <v>0</v>
      </c>
      <c r="G998" s="5">
        <f t="shared" si="32"/>
        <v>971.4357</v>
      </c>
      <c r="H998" s="5">
        <f t="shared" si="31"/>
        <v>0.88000000000101863</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474.88</v>
      </c>
      <c r="D999" s="4">
        <f>BILANCA!E21</f>
        <v>1423.88</v>
      </c>
      <c r="E999" s="4">
        <v>0</v>
      </c>
      <c r="F999" s="4">
        <v>0</v>
      </c>
      <c r="G999" s="5">
        <f t="shared" si="32"/>
        <v>53.162240000000004</v>
      </c>
      <c r="H999" s="5">
        <f t="shared" si="31"/>
        <v>0.23999999999989541</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1202.1500000000001</v>
      </c>
      <c r="D1000" s="4">
        <f>BILANCA!E22</f>
        <v>1202.1500000000001</v>
      </c>
      <c r="E1000" s="4">
        <v>0</v>
      </c>
      <c r="F1000" s="4">
        <v>0</v>
      </c>
      <c r="G1000" s="5">
        <f t="shared" si="32"/>
        <v>61.309650000000012</v>
      </c>
      <c r="H1000" s="5">
        <f t="shared" si="31"/>
        <v>0.3000000000001819</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11036.18</v>
      </c>
      <c r="D1004" s="4">
        <f>BILANCA!E26</f>
        <v>17209.73</v>
      </c>
      <c r="E1004" s="4">
        <v>0</v>
      </c>
      <c r="F1004" s="4">
        <v>0</v>
      </c>
      <c r="G1004" s="5">
        <f t="shared" si="32"/>
        <v>954.56844000000001</v>
      </c>
      <c r="H1004" s="5">
        <f t="shared" si="31"/>
        <v>0.4500000000007276</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28133.38</v>
      </c>
      <c r="D1006" s="4">
        <f>BILANCA!E28</f>
        <v>29654.53</v>
      </c>
      <c r="E1006" s="4">
        <v>0</v>
      </c>
      <c r="F1006" s="4">
        <v>0</v>
      </c>
      <c r="G1006" s="5">
        <f t="shared" si="32"/>
        <v>2011.1761199999999</v>
      </c>
      <c r="H1006" s="5">
        <f t="shared" si="31"/>
        <v>0.85000000000218279</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33529.950000000012</v>
      </c>
      <c r="D1013" s="4">
        <f>BILANCA!E35</f>
        <v>37553.75</v>
      </c>
      <c r="E1013" s="4">
        <v>0</v>
      </c>
      <c r="F1013" s="4">
        <v>0</v>
      </c>
      <c r="G1013" s="5">
        <f t="shared" si="32"/>
        <v>3259.1235000000001</v>
      </c>
      <c r="H1013" s="5">
        <f t="shared" si="31"/>
        <v>0.29999999998835847</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474439.38</v>
      </c>
      <c r="D1014" s="4">
        <f>BILANCA!E36</f>
        <v>502616.19</v>
      </c>
      <c r="E1014" s="4">
        <v>0</v>
      </c>
      <c r="F1014" s="4">
        <v>0</v>
      </c>
      <c r="G1014" s="5">
        <f t="shared" si="32"/>
        <v>45869.824560000001</v>
      </c>
      <c r="H1014" s="5">
        <f t="shared" si="31"/>
        <v>0.57000000000698492</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440909.43</v>
      </c>
      <c r="D1018" s="4">
        <f>BILANCA!E40</f>
        <v>465062.44</v>
      </c>
      <c r="E1018" s="4">
        <v>0</v>
      </c>
      <c r="F1018" s="4">
        <v>0</v>
      </c>
      <c r="G1018" s="5">
        <f t="shared" si="32"/>
        <v>47986.200850000008</v>
      </c>
      <c r="H1018" s="5">
        <f t="shared" si="31"/>
        <v>0.86999999999534339</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9838.39</v>
      </c>
      <c r="D1032" s="4">
        <f>BILANCA!E54</f>
        <v>9992.3700000000008</v>
      </c>
      <c r="E1032" s="4">
        <v>0</v>
      </c>
      <c r="F1032" s="4">
        <v>0</v>
      </c>
      <c r="G1032" s="5">
        <f t="shared" si="32"/>
        <v>1461.3333700000001</v>
      </c>
      <c r="H1032" s="5">
        <f t="shared" si="33"/>
        <v>0.76000000000021828</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9838.39</v>
      </c>
      <c r="D1033" s="4">
        <f>BILANCA!E55</f>
        <v>9992.3700000000008</v>
      </c>
      <c r="E1033" s="4">
        <v>0</v>
      </c>
      <c r="F1033" s="4">
        <v>0</v>
      </c>
      <c r="G1033" s="5">
        <f t="shared" si="32"/>
        <v>1491.1565000000001</v>
      </c>
      <c r="H1033" s="5">
        <f t="shared" si="33"/>
        <v>0.76000000000021828</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27769.53</v>
      </c>
      <c r="D1046" s="4">
        <f>BILANCA!E68</f>
        <v>26782.940000000002</v>
      </c>
      <c r="E1046" s="4">
        <v>0</v>
      </c>
      <c r="F1046" s="4">
        <v>0</v>
      </c>
      <c r="G1046" s="5">
        <f t="shared" si="32"/>
        <v>5124.1308300000001</v>
      </c>
      <c r="H1046" s="5">
        <f t="shared" si="33"/>
        <v>0.52999999999883585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27380.41</v>
      </c>
      <c r="D1047" s="4">
        <f>BILANCA!E69</f>
        <v>26782.940000000002</v>
      </c>
      <c r="E1047" s="4">
        <v>0</v>
      </c>
      <c r="F1047" s="4">
        <v>0</v>
      </c>
      <c r="G1047" s="5">
        <f t="shared" si="32"/>
        <v>5180.5625600000003</v>
      </c>
      <c r="H1047" s="5">
        <f t="shared" si="33"/>
        <v>0.46999999999752617</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27375.01</v>
      </c>
      <c r="D1048" s="4">
        <f>BILANCA!E70</f>
        <v>26761.81</v>
      </c>
      <c r="E1048" s="4">
        <v>0</v>
      </c>
      <c r="F1048" s="4">
        <v>0</v>
      </c>
      <c r="G1048" s="5">
        <f t="shared" ref="G1048:G1111" si="34">B1048/1000*C1048+B1048/500*D1048</f>
        <v>5258.4109500000004</v>
      </c>
      <c r="H1048" s="5">
        <f t="shared" si="33"/>
        <v>0.19999999999708962</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27375.01</v>
      </c>
      <c r="D1050" s="4">
        <f>BILANCA!E72</f>
        <v>26761.81</v>
      </c>
      <c r="E1050" s="4">
        <v>0</v>
      </c>
      <c r="F1050" s="4">
        <v>0</v>
      </c>
      <c r="G1050" s="5">
        <f t="shared" si="34"/>
        <v>5420.2082100000007</v>
      </c>
      <c r="H1050" s="5">
        <f t="shared" si="33"/>
        <v>0.19999999999708962</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5.4</v>
      </c>
      <c r="D1054" s="4">
        <f>BILANCA!E76</f>
        <v>21.13</v>
      </c>
      <c r="E1054" s="4">
        <v>0</v>
      </c>
      <c r="F1054" s="4">
        <v>0</v>
      </c>
      <c r="G1054" s="5">
        <f t="shared" si="34"/>
        <v>3.3838599999999994</v>
      </c>
      <c r="H1054" s="5">
        <f t="shared" si="33"/>
        <v>0.52999999999999936</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389.12</v>
      </c>
      <c r="D1056" s="4">
        <f>BILANCA!E78</f>
        <v>0</v>
      </c>
      <c r="E1056" s="4">
        <v>0</v>
      </c>
      <c r="F1056" s="4">
        <v>0</v>
      </c>
      <c r="G1056" s="5">
        <f t="shared" si="34"/>
        <v>28.405759999999997</v>
      </c>
      <c r="H1056" s="5">
        <f t="shared" si="33"/>
        <v>0.12000000000000455</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6.22</v>
      </c>
      <c r="D1062" s="4">
        <f>BILANCA!E84</f>
        <v>0</v>
      </c>
      <c r="E1062" s="4">
        <v>0</v>
      </c>
      <c r="F1062" s="4">
        <v>0</v>
      </c>
      <c r="G1062" s="5">
        <f t="shared" si="34"/>
        <v>0.49137999999999998</v>
      </c>
      <c r="H1062" s="5">
        <f t="shared" si="33"/>
        <v>0.21999999999999975</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382.9</v>
      </c>
      <c r="D1064" s="4">
        <f>BILANCA!E86</f>
        <v>0</v>
      </c>
      <c r="E1064" s="4">
        <v>0</v>
      </c>
      <c r="F1064" s="4">
        <v>0</v>
      </c>
      <c r="G1064" s="5">
        <f t="shared" si="34"/>
        <v>31.014900000000001</v>
      </c>
      <c r="H1064" s="5">
        <f t="shared" si="33"/>
        <v>0.10000000000002274</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67636.69</v>
      </c>
      <c r="D1152" s="4">
        <f>BILANCA!E175</f>
        <v>76020.42</v>
      </c>
      <c r="E1152" s="4">
        <v>0</v>
      </c>
      <c r="F1152" s="4">
        <v>0</v>
      </c>
      <c r="G1152" s="5">
        <f t="shared" si="36"/>
        <v>37125.502570000004</v>
      </c>
      <c r="H1152" s="5">
        <f t="shared" si="35"/>
        <v>0.72999999999592546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12843.25</v>
      </c>
      <c r="D1153" s="4">
        <f>BILANCA!E176</f>
        <v>12624.97</v>
      </c>
      <c r="E1153" s="4">
        <v>0</v>
      </c>
      <c r="F1153" s="4">
        <v>0</v>
      </c>
      <c r="G1153" s="5">
        <f t="shared" si="36"/>
        <v>6475.8423000000003</v>
      </c>
      <c r="H1153" s="5">
        <f t="shared" si="35"/>
        <v>0.28000000000065484</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12047.85</v>
      </c>
      <c r="D1154" s="4">
        <f>BILANCA!E177</f>
        <v>11886.33</v>
      </c>
      <c r="E1154" s="4">
        <v>0</v>
      </c>
      <c r="F1154" s="4">
        <v>0</v>
      </c>
      <c r="G1154" s="5">
        <f t="shared" si="36"/>
        <v>6125.3072100000009</v>
      </c>
      <c r="H1154" s="5">
        <f t="shared" ref="H1154:H1217" si="37">ABS(C1154-ROUND(C1154,0))+ABS(D1154-ROUND(D1154,0))</f>
        <v>0.47999999999956344</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9542.76</v>
      </c>
      <c r="D1155" s="4">
        <f>BILANCA!E178</f>
        <v>10301.200000000001</v>
      </c>
      <c r="E1155" s="4">
        <v>0</v>
      </c>
      <c r="F1155" s="4">
        <v>0</v>
      </c>
      <c r="G1155" s="5">
        <f t="shared" si="36"/>
        <v>5184.9675200000001</v>
      </c>
      <c r="H1155" s="5">
        <f t="shared" si="37"/>
        <v>0.44000000000050932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2486.83</v>
      </c>
      <c r="D1156" s="4">
        <f>BILANCA!E179</f>
        <v>1575.17</v>
      </c>
      <c r="E1156" s="4">
        <v>0</v>
      </c>
      <c r="F1156" s="4">
        <v>0</v>
      </c>
      <c r="G1156" s="5">
        <f t="shared" si="36"/>
        <v>975.23040999999989</v>
      </c>
      <c r="H1156" s="5">
        <f t="shared" si="37"/>
        <v>0.34000000000014552</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18.260000000000002</v>
      </c>
      <c r="D1157" s="4">
        <f>BILANCA!E180</f>
        <v>9.9600000000000009</v>
      </c>
      <c r="E1157" s="4">
        <v>0</v>
      </c>
      <c r="F1157" s="4">
        <v>0</v>
      </c>
      <c r="G1157" s="5">
        <f t="shared" si="36"/>
        <v>6.6433200000000001</v>
      </c>
      <c r="H1157" s="5">
        <f t="shared" si="37"/>
        <v>0.30000000000000071</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18.260000000000002</v>
      </c>
      <c r="D1160" s="4">
        <f>BILANCA!E183</f>
        <v>9.9600000000000009</v>
      </c>
      <c r="E1160" s="4">
        <v>0</v>
      </c>
      <c r="F1160" s="4">
        <v>0</v>
      </c>
      <c r="G1160" s="5">
        <f t="shared" si="36"/>
        <v>6.75786</v>
      </c>
      <c r="H1160" s="5">
        <f t="shared" si="37"/>
        <v>0.30000000000000071</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795.4</v>
      </c>
      <c r="D1166" s="4">
        <f>BILANCA!E189</f>
        <v>738.64</v>
      </c>
      <c r="E1166" s="4">
        <v>0</v>
      </c>
      <c r="F1166" s="4">
        <v>0</v>
      </c>
      <c r="G1166" s="5">
        <f t="shared" si="36"/>
        <v>415.90044</v>
      </c>
      <c r="H1166" s="5">
        <f t="shared" si="37"/>
        <v>0.75999999999999091</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54793.440000000002</v>
      </c>
      <c r="D1214" s="4">
        <f>BILANCA!E237</f>
        <v>63395.45</v>
      </c>
      <c r="E1214" s="4">
        <v>0</v>
      </c>
      <c r="F1214" s="4">
        <v>0</v>
      </c>
      <c r="G1214" s="5">
        <f t="shared" si="38"/>
        <v>41945.982539999997</v>
      </c>
      <c r="H1214" s="5">
        <f t="shared" si="37"/>
        <v>0.88999999999941792</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42521.64</v>
      </c>
      <c r="D1215" s="4">
        <f>BILANCA!E238</f>
        <v>51891.96</v>
      </c>
      <c r="E1215" s="4">
        <v>0</v>
      </c>
      <c r="F1215" s="4">
        <v>0</v>
      </c>
      <c r="G1215" s="5">
        <f t="shared" si="38"/>
        <v>33942.889920000001</v>
      </c>
      <c r="H1215" s="5">
        <f t="shared" si="37"/>
        <v>0.40000000000145519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42521.64</v>
      </c>
      <c r="D1216" s="4">
        <f>BILANCA!E239</f>
        <v>51891.96</v>
      </c>
      <c r="E1216" s="4">
        <v>0</v>
      </c>
      <c r="F1216" s="4">
        <v>0</v>
      </c>
      <c r="G1216" s="5">
        <f t="shared" si="38"/>
        <v>34089.195480000002</v>
      </c>
      <c r="H1216" s="5">
        <f t="shared" si="37"/>
        <v>0.40000000000145519</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42521.64</v>
      </c>
      <c r="D1217" s="4">
        <f>BILANCA!E240</f>
        <v>51891.96</v>
      </c>
      <c r="E1217" s="4">
        <v>0</v>
      </c>
      <c r="F1217" s="4">
        <v>0</v>
      </c>
      <c r="G1217" s="5">
        <f t="shared" si="38"/>
        <v>34235.501040000003</v>
      </c>
      <c r="H1217" s="5">
        <f t="shared" si="37"/>
        <v>0.40000000000145519</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12271.8</v>
      </c>
      <c r="D1222" s="4">
        <f>BILANCA!E245</f>
        <v>11503.489999999998</v>
      </c>
      <c r="E1222" s="4">
        <v>0</v>
      </c>
      <c r="F1222" s="4">
        <v>0</v>
      </c>
      <c r="G1222" s="5">
        <f t="shared" si="38"/>
        <v>8431.6284199999973</v>
      </c>
      <c r="H1222" s="5">
        <f t="shared" si="39"/>
        <v>0.68999999999869033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19826.68</v>
      </c>
      <c r="D1223" s="4">
        <f>BILANCA!E246</f>
        <v>16391.28</v>
      </c>
      <c r="E1223" s="4">
        <v>0</v>
      </c>
      <c r="F1223" s="4">
        <v>0</v>
      </c>
      <c r="G1223" s="5">
        <f t="shared" si="38"/>
        <v>12626.2176</v>
      </c>
      <c r="H1223" s="5">
        <f t="shared" si="39"/>
        <v>0.59999999999854481</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19826.68</v>
      </c>
      <c r="D1224" s="4">
        <f>BILANCA!E247</f>
        <v>16391.28</v>
      </c>
      <c r="E1224" s="4">
        <v>0</v>
      </c>
      <c r="F1224" s="4">
        <v>0</v>
      </c>
      <c r="G1224" s="5">
        <f t="shared" si="38"/>
        <v>12678.826839999998</v>
      </c>
      <c r="H1224" s="5">
        <f t="shared" si="39"/>
        <v>0.59999999999854481</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7554.88</v>
      </c>
      <c r="D1227" s="4">
        <f>BILANCA!E250</f>
        <v>4887.79</v>
      </c>
      <c r="E1227" s="4">
        <v>0</v>
      </c>
      <c r="F1227" s="4">
        <v>0</v>
      </c>
      <c r="G1227" s="5">
        <f t="shared" si="38"/>
        <v>4228.6322399999999</v>
      </c>
      <c r="H1227" s="5">
        <f t="shared" si="39"/>
        <v>0.32999999999992724</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7554.88</v>
      </c>
      <c r="D1229" s="4">
        <f>BILANCA!E252</f>
        <v>4887.79</v>
      </c>
      <c r="E1229" s="4">
        <v>0</v>
      </c>
      <c r="F1229" s="4">
        <v>0</v>
      </c>
      <c r="G1229" s="5">
        <f t="shared" si="38"/>
        <v>4263.2931600000002</v>
      </c>
      <c r="H1229" s="5">
        <f t="shared" si="39"/>
        <v>0.32999999999992724</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80.64</v>
      </c>
      <c r="D1244" s="4">
        <f>BILANCA!E268</f>
        <v>0</v>
      </c>
      <c r="E1244" s="4">
        <v>0</v>
      </c>
      <c r="F1244" s="4">
        <v>0</v>
      </c>
      <c r="G1244" s="5">
        <f t="shared" si="40"/>
        <v>21.047040000000003</v>
      </c>
      <c r="H1244" s="5">
        <f t="shared" si="39"/>
        <v>0.35999999999999943</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302.26</v>
      </c>
      <c r="D1245" s="4">
        <f>BILANCA!E269</f>
        <v>0</v>
      </c>
      <c r="E1245" s="4">
        <v>0</v>
      </c>
      <c r="F1245" s="4">
        <v>0</v>
      </c>
      <c r="G1245" s="5">
        <f t="shared" si="40"/>
        <v>79.192120000000003</v>
      </c>
      <c r="H1245" s="5">
        <f t="shared" si="39"/>
        <v>0.25999999999999091</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684.64</v>
      </c>
      <c r="D1263" s="4">
        <f>BILANCA!E287</f>
        <v>0</v>
      </c>
      <c r="E1263" s="4">
        <v>0</v>
      </c>
      <c r="F1263" s="4">
        <v>0</v>
      </c>
      <c r="G1263" s="5">
        <f t="shared" si="40"/>
        <v>191.69920000000002</v>
      </c>
      <c r="H1263" s="5">
        <f t="shared" si="39"/>
        <v>0.36000000000001364</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11363.21</v>
      </c>
      <c r="D1264" s="4">
        <f>BILANCA!E288</f>
        <v>11886.33</v>
      </c>
      <c r="E1264" s="4">
        <v>0</v>
      </c>
      <c r="F1264" s="4">
        <v>0</v>
      </c>
      <c r="G1264" s="5">
        <f t="shared" si="40"/>
        <v>9873.1794700000009</v>
      </c>
      <c r="H1264" s="5">
        <f t="shared" si="39"/>
        <v>0.53999999999905413</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151.38999999999999</v>
      </c>
      <c r="D1265" s="4">
        <f>BILANCA!E289</f>
        <v>348.63</v>
      </c>
      <c r="E1265" s="4">
        <v>0</v>
      </c>
      <c r="F1265" s="4">
        <v>0</v>
      </c>
      <c r="G1265" s="5">
        <f t="shared" si="40"/>
        <v>239.31929999999997</v>
      </c>
      <c r="H1265" s="5">
        <f t="shared" si="39"/>
        <v>0.75999999999999091</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644.01</v>
      </c>
      <c r="D1266" s="4">
        <f>BILANCA!E290</f>
        <v>390.01</v>
      </c>
      <c r="E1266" s="4">
        <v>0</v>
      </c>
      <c r="F1266" s="4">
        <v>0</v>
      </c>
      <c r="G1266" s="5">
        <f t="shared" si="40"/>
        <v>403.00048999999996</v>
      </c>
      <c r="H1266" s="5">
        <f t="shared" si="39"/>
        <v>1.999999999998181E-2</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198221.98</v>
      </c>
      <c r="D1401" s="4">
        <f>'RAS-funkcijski'!E107</f>
        <v>211972.47</v>
      </c>
      <c r="E1401" s="4">
        <v>0</v>
      </c>
      <c r="F1401" s="4">
        <v>0</v>
      </c>
      <c r="G1401" s="5">
        <f t="shared" si="44"/>
        <v>64083.192759999991</v>
      </c>
      <c r="H1401" s="5">
        <f t="shared" si="43"/>
        <v>0.48999999999068677</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198221.98</v>
      </c>
      <c r="D1403" s="4">
        <f>'RAS-funkcijski'!E109</f>
        <v>211972.47</v>
      </c>
      <c r="E1403" s="4">
        <v>0</v>
      </c>
      <c r="F1403" s="4">
        <v>0</v>
      </c>
      <c r="G1403" s="5">
        <f t="shared" si="44"/>
        <v>65327.526599999997</v>
      </c>
      <c r="H1403" s="5">
        <f t="shared" si="43"/>
        <v>0.48999999999068677</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198221.98</v>
      </c>
      <c r="D1435" s="15">
        <f>'RAS-funkcijski'!E141</f>
        <v>211972.47</v>
      </c>
      <c r="E1435" s="15">
        <v>0</v>
      </c>
      <c r="F1435" s="15">
        <v>0</v>
      </c>
      <c r="G1435" s="16">
        <f t="shared" si="46"/>
        <v>85236.868040000016</v>
      </c>
      <c r="H1435" s="16">
        <f t="shared" si="45"/>
        <v>0.48999999999068677</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12843.25</v>
      </c>
      <c r="D1480" s="9"/>
      <c r="E1480" s="9">
        <v>0</v>
      </c>
      <c r="F1480" s="9">
        <v>0</v>
      </c>
      <c r="G1480" s="10">
        <f t="shared" ref="G1480:G1511" si="52">B1480/1000*C1480</f>
        <v>12.843249999999999</v>
      </c>
      <c r="H1480" s="10">
        <f t="shared" ref="H1480:H1511" si="53">ABS(C1480-ROUND(C1480,0))</f>
        <v>0.25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212049.45</v>
      </c>
      <c r="D1481" s="4">
        <v>0</v>
      </c>
      <c r="E1481" s="4">
        <v>0</v>
      </c>
      <c r="F1481" s="4">
        <v>0</v>
      </c>
      <c r="G1481" s="5">
        <f t="shared" si="52"/>
        <v>424.09890000000001</v>
      </c>
      <c r="H1481" s="5">
        <f t="shared" si="53"/>
        <v>0.45000000001164153</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166486.72</v>
      </c>
      <c r="D1483" s="4">
        <v>0</v>
      </c>
      <c r="E1483" s="4">
        <v>0</v>
      </c>
      <c r="F1483" s="4">
        <v>0</v>
      </c>
      <c r="G1483" s="5">
        <f t="shared" si="52"/>
        <v>665.94687999999996</v>
      </c>
      <c r="H1483" s="5">
        <f t="shared" si="53"/>
        <v>0.27999999999883585</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128117.4</v>
      </c>
      <c r="D1484" s="4">
        <v>0</v>
      </c>
      <c r="E1484" s="4">
        <v>0</v>
      </c>
      <c r="F1484" s="4">
        <v>0</v>
      </c>
      <c r="G1484" s="5">
        <f t="shared" si="52"/>
        <v>640.58699999999999</v>
      </c>
      <c r="H1484" s="5">
        <f t="shared" si="53"/>
        <v>0.39999999999417923</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37586.43</v>
      </c>
      <c r="D1485" s="4">
        <v>0</v>
      </c>
      <c r="E1485" s="4">
        <v>0</v>
      </c>
      <c r="F1485" s="4">
        <v>0</v>
      </c>
      <c r="G1485" s="5">
        <f t="shared" si="52"/>
        <v>225.51858000000001</v>
      </c>
      <c r="H1485" s="5">
        <f t="shared" si="53"/>
        <v>0.43000000000029104</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782.89</v>
      </c>
      <c r="D1486" s="4">
        <v>0</v>
      </c>
      <c r="E1486" s="4">
        <v>0</v>
      </c>
      <c r="F1486" s="4">
        <v>0</v>
      </c>
      <c r="G1486" s="5">
        <f t="shared" si="52"/>
        <v>5.4802299999999997</v>
      </c>
      <c r="H1486" s="5">
        <f t="shared" si="53"/>
        <v>0.11000000000001364</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45562.73</v>
      </c>
      <c r="D1492" s="4">
        <v>0</v>
      </c>
      <c r="E1492" s="4">
        <v>0</v>
      </c>
      <c r="F1492" s="4">
        <v>0</v>
      </c>
      <c r="G1492" s="5">
        <f t="shared" si="52"/>
        <v>592.31549000000007</v>
      </c>
      <c r="H1492" s="5">
        <f t="shared" si="53"/>
        <v>0.26999999999679858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212267.72999999998</v>
      </c>
      <c r="D1499" s="4">
        <v>0</v>
      </c>
      <c r="E1499" s="4">
        <v>0</v>
      </c>
      <c r="F1499" s="4">
        <v>0</v>
      </c>
      <c r="G1499" s="5">
        <f t="shared" si="52"/>
        <v>4245.3545999999997</v>
      </c>
      <c r="H1499" s="5">
        <f t="shared" si="53"/>
        <v>0.27000000001862645</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166648.24</v>
      </c>
      <c r="D1501" s="4">
        <v>0</v>
      </c>
      <c r="E1501" s="4">
        <v>0</v>
      </c>
      <c r="F1501" s="4">
        <v>0</v>
      </c>
      <c r="G1501" s="5">
        <f t="shared" si="52"/>
        <v>3666.2612799999997</v>
      </c>
      <c r="H1501" s="5">
        <f t="shared" si="53"/>
        <v>0.23999999999068677</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127358.96</v>
      </c>
      <c r="D1502" s="4">
        <v>0</v>
      </c>
      <c r="E1502" s="4">
        <v>0</v>
      </c>
      <c r="F1502" s="4">
        <v>0</v>
      </c>
      <c r="G1502" s="5">
        <f t="shared" si="52"/>
        <v>2929.2560800000001</v>
      </c>
      <c r="H1502" s="5">
        <f t="shared" si="53"/>
        <v>3.9999999993597157E-2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38498.089999999997</v>
      </c>
      <c r="D1503" s="4">
        <v>0</v>
      </c>
      <c r="E1503" s="4">
        <v>0</v>
      </c>
      <c r="F1503" s="4">
        <v>0</v>
      </c>
      <c r="G1503" s="5">
        <f t="shared" si="52"/>
        <v>923.95415999999989</v>
      </c>
      <c r="H1503" s="5">
        <f t="shared" si="53"/>
        <v>8.999999999650754E-2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791.19</v>
      </c>
      <c r="D1504" s="4">
        <v>0</v>
      </c>
      <c r="E1504" s="4">
        <v>0</v>
      </c>
      <c r="F1504" s="4">
        <v>0</v>
      </c>
      <c r="G1504" s="5">
        <f t="shared" si="52"/>
        <v>19.779750000000003</v>
      </c>
      <c r="H1504" s="5">
        <f t="shared" si="53"/>
        <v>0.19000000000005457</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45619.49</v>
      </c>
      <c r="D1510" s="4">
        <v>0</v>
      </c>
      <c r="E1510" s="4">
        <v>0</v>
      </c>
      <c r="F1510" s="4">
        <v>0</v>
      </c>
      <c r="G1510" s="5">
        <f t="shared" si="52"/>
        <v>1414.2041899999999</v>
      </c>
      <c r="H1510" s="5">
        <f t="shared" si="53"/>
        <v>0.48999999999796273</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12624.97000000003</v>
      </c>
      <c r="D1517" s="4">
        <v>0</v>
      </c>
      <c r="E1517" s="4">
        <v>0</v>
      </c>
      <c r="F1517" s="4">
        <v>0</v>
      </c>
      <c r="G1517" s="5">
        <f t="shared" si="54"/>
        <v>479.74886000000112</v>
      </c>
      <c r="H1517" s="5">
        <f t="shared" si="55"/>
        <v>2.9999999969732016E-2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348.63</v>
      </c>
      <c r="D1518" s="4">
        <v>0</v>
      </c>
      <c r="E1518" s="4">
        <v>0</v>
      </c>
      <c r="F1518" s="4">
        <v>0</v>
      </c>
      <c r="G1518" s="5">
        <f t="shared" si="54"/>
        <v>13.59657</v>
      </c>
      <c r="H1518" s="5">
        <f t="shared" si="55"/>
        <v>0.37000000000000455</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348.63</v>
      </c>
      <c r="D1565" s="4">
        <v>0</v>
      </c>
      <c r="E1565" s="4">
        <v>0</v>
      </c>
      <c r="F1565" s="4">
        <v>0</v>
      </c>
      <c r="G1565" s="5">
        <f t="shared" si="56"/>
        <v>29.982179999999996</v>
      </c>
      <c r="H1565" s="5">
        <f t="shared" si="57"/>
        <v>0.37000000000000455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348.63</v>
      </c>
      <c r="D1566" s="4">
        <v>0</v>
      </c>
      <c r="E1566" s="4">
        <v>0</v>
      </c>
      <c r="F1566" s="4">
        <v>0</v>
      </c>
      <c r="G1566" s="5">
        <f t="shared" si="56"/>
        <v>30.330809999999996</v>
      </c>
      <c r="H1566" s="5">
        <f t="shared" si="57"/>
        <v>0.37000000000000455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12276.34</v>
      </c>
      <c r="D1576" s="4">
        <v>0</v>
      </c>
      <c r="E1576" s="4">
        <v>0</v>
      </c>
      <c r="F1576" s="4">
        <v>0</v>
      </c>
      <c r="G1576" s="5">
        <f t="shared" si="56"/>
        <v>1190.8049800000001</v>
      </c>
      <c r="H1576" s="5">
        <f t="shared" si="57"/>
        <v>0.34000000000014552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11886.33</v>
      </c>
      <c r="D1578" s="4">
        <v>0</v>
      </c>
      <c r="E1578" s="4">
        <v>0</v>
      </c>
      <c r="F1578" s="4">
        <v>0</v>
      </c>
      <c r="G1578" s="5">
        <f t="shared" si="56"/>
        <v>1176.74667</v>
      </c>
      <c r="H1578" s="5">
        <f t="shared" si="57"/>
        <v>0.32999999999992724</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390.01</v>
      </c>
      <c r="D1579" s="4">
        <v>0</v>
      </c>
      <c r="E1579" s="4">
        <v>0</v>
      </c>
      <c r="F1579" s="4">
        <v>0</v>
      </c>
      <c r="G1579" s="5">
        <f t="shared" si="56"/>
        <v>39.001000000000005</v>
      </c>
      <c r="H1579" s="5">
        <f t="shared" si="57"/>
        <v>9.9999999999909051E-3</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B57" sqref="B57:C57 B57:C57 B57:C57"/>
    </sheetView>
  </sheetViews>
  <sheetFormatPr defaultColWidth="18.6640625" defaultRowHeight="15" customHeight="1" x14ac:dyDescent="0.25"/>
  <cols>
    <col min="1" max="1" width="10.6640625" customWidth="1"/>
    <col min="2" max="3" width="45.6640625" customWidth="1"/>
    <col min="4" max="17" width="8" customWidth="1"/>
  </cols>
  <sheetData>
    <row r="1" spans="1:17" ht="37.5" customHeight="1" x14ac:dyDescent="0.25">
      <c r="A1" s="344" t="s">
        <v>3347</v>
      </c>
      <c r="B1" s="344"/>
      <c r="C1" s="344"/>
    </row>
    <row r="2" spans="1:17" ht="33" customHeight="1" x14ac:dyDescent="0.25">
      <c r="A2" s="345" t="s">
        <v>3348</v>
      </c>
      <c r="B2" s="346"/>
      <c r="C2" s="342"/>
      <c r="D2" s="7"/>
      <c r="E2" s="7"/>
      <c r="F2" s="7"/>
      <c r="G2" s="7"/>
      <c r="H2" s="7"/>
      <c r="I2" s="7"/>
      <c r="J2" s="7"/>
      <c r="K2" s="7"/>
      <c r="L2" s="7"/>
      <c r="M2" s="7"/>
      <c r="N2" s="7"/>
      <c r="O2" s="7"/>
      <c r="P2" s="7"/>
      <c r="Q2" s="7"/>
    </row>
    <row r="3" spans="1:17" ht="18.75" customHeight="1" x14ac:dyDescent="0.25">
      <c r="A3" s="138" t="s">
        <v>3349</v>
      </c>
      <c r="B3" s="347" t="s">
        <v>3350</v>
      </c>
      <c r="C3" s="342"/>
      <c r="D3" s="7"/>
      <c r="E3" s="7"/>
      <c r="F3" s="7"/>
      <c r="G3" s="7"/>
      <c r="H3" s="7"/>
      <c r="I3" s="7"/>
      <c r="J3" s="7"/>
      <c r="K3" s="7"/>
      <c r="L3" s="7"/>
      <c r="M3" s="7"/>
      <c r="N3" s="7"/>
      <c r="O3" s="7"/>
      <c r="P3" s="7"/>
      <c r="Q3" s="7"/>
    </row>
    <row r="4" spans="1:17" ht="37.5" hidden="1" customHeight="1" x14ac:dyDescent="0.25">
      <c r="A4" s="139" t="s">
        <v>3351</v>
      </c>
      <c r="B4" s="341" t="s">
        <v>3352</v>
      </c>
      <c r="C4" s="342"/>
      <c r="D4" s="7"/>
      <c r="E4" s="7"/>
      <c r="F4" s="7"/>
      <c r="G4" s="7"/>
      <c r="H4" s="7"/>
      <c r="I4" s="7"/>
      <c r="J4" s="7"/>
      <c r="K4" s="7"/>
      <c r="L4" s="7"/>
      <c r="M4" s="7"/>
      <c r="N4" s="7"/>
      <c r="O4" s="7"/>
      <c r="P4" s="7"/>
      <c r="Q4" s="7"/>
    </row>
    <row r="5" spans="1:17" ht="48" hidden="1" customHeight="1" x14ac:dyDescent="0.25">
      <c r="A5" s="139" t="s">
        <v>3351</v>
      </c>
      <c r="B5" s="341" t="s">
        <v>3353</v>
      </c>
      <c r="C5" s="342"/>
      <c r="D5" s="7"/>
      <c r="E5" s="7"/>
      <c r="F5" s="7"/>
      <c r="G5" s="7"/>
      <c r="H5" s="7"/>
      <c r="I5" s="7"/>
      <c r="J5" s="7"/>
      <c r="K5" s="7"/>
      <c r="L5" s="7"/>
      <c r="M5" s="7"/>
      <c r="N5" s="7"/>
      <c r="O5" s="7"/>
      <c r="P5" s="7"/>
      <c r="Q5" s="7"/>
    </row>
    <row r="6" spans="1:17" ht="59.25" hidden="1" customHeight="1" x14ac:dyDescent="0.25">
      <c r="A6" s="139" t="s">
        <v>3351</v>
      </c>
      <c r="B6" s="341" t="s">
        <v>3354</v>
      </c>
      <c r="C6" s="342"/>
      <c r="D6" s="7"/>
      <c r="E6" s="7"/>
      <c r="F6" s="7"/>
      <c r="G6" s="7"/>
      <c r="H6" s="7"/>
      <c r="I6" s="7"/>
      <c r="J6" s="7"/>
      <c r="K6" s="7"/>
      <c r="L6" s="7"/>
      <c r="M6" s="7"/>
      <c r="N6" s="7"/>
      <c r="O6" s="7"/>
      <c r="P6" s="7"/>
      <c r="Q6" s="7"/>
    </row>
    <row r="7" spans="1:17" ht="48" hidden="1" customHeight="1" x14ac:dyDescent="0.25">
      <c r="A7" s="139" t="s">
        <v>3355</v>
      </c>
      <c r="B7" s="341" t="s">
        <v>3356</v>
      </c>
      <c r="C7" s="342"/>
      <c r="D7" s="7"/>
      <c r="E7" s="7"/>
      <c r="F7" s="7"/>
      <c r="G7" s="7"/>
      <c r="H7" s="7"/>
      <c r="I7" s="7"/>
      <c r="J7" s="7"/>
      <c r="K7" s="7"/>
      <c r="L7" s="7"/>
      <c r="M7" s="7"/>
      <c r="N7" s="7"/>
      <c r="O7" s="7"/>
      <c r="P7" s="7"/>
      <c r="Q7" s="7"/>
    </row>
    <row r="8" spans="1:17" ht="41.25" hidden="1" customHeight="1" x14ac:dyDescent="0.25">
      <c r="A8" s="139" t="s">
        <v>3357</v>
      </c>
      <c r="B8" s="341" t="s">
        <v>3358</v>
      </c>
      <c r="C8" s="342"/>
      <c r="D8" s="7"/>
      <c r="E8" s="7"/>
      <c r="F8" s="7"/>
      <c r="G8" s="7"/>
      <c r="H8" s="7"/>
      <c r="I8" s="7"/>
      <c r="J8" s="7"/>
      <c r="K8" s="7"/>
      <c r="L8" s="7"/>
      <c r="M8" s="7"/>
      <c r="N8" s="7"/>
      <c r="O8" s="7"/>
      <c r="P8" s="7"/>
      <c r="Q8" s="7"/>
    </row>
    <row r="9" spans="1:17" ht="59.25" hidden="1" customHeight="1" x14ac:dyDescent="0.25">
      <c r="A9" s="139" t="s">
        <v>3359</v>
      </c>
      <c r="B9" s="341" t="s">
        <v>3360</v>
      </c>
      <c r="C9" s="342"/>
      <c r="D9" s="7"/>
      <c r="E9" s="7"/>
      <c r="F9" s="7"/>
      <c r="G9" s="7"/>
      <c r="H9" s="7"/>
      <c r="I9" s="7"/>
      <c r="J9" s="7"/>
      <c r="K9" s="7"/>
      <c r="L9" s="7"/>
      <c r="M9" s="7"/>
      <c r="N9" s="7"/>
      <c r="O9" s="7"/>
      <c r="P9" s="7"/>
      <c r="Q9" s="7"/>
    </row>
    <row r="10" spans="1:17" ht="61.5" hidden="1" customHeight="1" x14ac:dyDescent="0.25">
      <c r="A10" s="139" t="s">
        <v>3359</v>
      </c>
      <c r="B10" s="341" t="s">
        <v>3361</v>
      </c>
      <c r="C10" s="342"/>
      <c r="D10" s="7"/>
      <c r="E10" s="7"/>
      <c r="F10" s="7"/>
      <c r="G10" s="7"/>
      <c r="H10" s="7"/>
      <c r="I10" s="7"/>
      <c r="J10" s="7"/>
      <c r="K10" s="7"/>
      <c r="L10" s="7"/>
      <c r="M10" s="7"/>
      <c r="N10" s="7"/>
      <c r="O10" s="7"/>
      <c r="P10" s="7"/>
      <c r="Q10" s="7"/>
    </row>
    <row r="11" spans="1:17" ht="43.5" hidden="1" customHeight="1" x14ac:dyDescent="0.25">
      <c r="A11" s="139" t="s">
        <v>3359</v>
      </c>
      <c r="B11" s="341" t="s">
        <v>3362</v>
      </c>
      <c r="C11" s="342"/>
      <c r="D11" s="7"/>
      <c r="E11" s="7"/>
      <c r="F11" s="7"/>
      <c r="G11" s="7"/>
      <c r="H11" s="7"/>
      <c r="I11" s="7"/>
      <c r="J11" s="7"/>
      <c r="K11" s="7"/>
      <c r="L11" s="7"/>
      <c r="M11" s="7"/>
      <c r="N11" s="7"/>
      <c r="O11" s="7"/>
      <c r="P11" s="7"/>
      <c r="Q11" s="7"/>
    </row>
    <row r="12" spans="1:17" ht="27.75" hidden="1" customHeight="1" x14ac:dyDescent="0.25">
      <c r="A12" s="139" t="s">
        <v>3363</v>
      </c>
      <c r="B12" s="341" t="s">
        <v>3364</v>
      </c>
      <c r="C12" s="342"/>
      <c r="D12" s="7"/>
      <c r="E12" s="7"/>
      <c r="F12" s="7"/>
      <c r="G12" s="7"/>
      <c r="H12" s="7"/>
      <c r="I12" s="7"/>
      <c r="J12" s="7"/>
      <c r="K12" s="7"/>
      <c r="L12" s="7"/>
      <c r="M12" s="7"/>
      <c r="N12" s="7"/>
      <c r="O12" s="7"/>
      <c r="P12" s="7"/>
      <c r="Q12" s="7"/>
    </row>
    <row r="13" spans="1:17" ht="27.75" hidden="1" customHeight="1" x14ac:dyDescent="0.25">
      <c r="A13" s="139" t="s">
        <v>3365</v>
      </c>
      <c r="B13" s="341" t="s">
        <v>3366</v>
      </c>
      <c r="C13" s="342"/>
      <c r="D13" s="7"/>
      <c r="E13" s="7"/>
      <c r="F13" s="7"/>
      <c r="G13" s="7"/>
      <c r="H13" s="7"/>
      <c r="I13" s="7"/>
      <c r="J13" s="7"/>
      <c r="K13" s="7"/>
      <c r="L13" s="7"/>
      <c r="M13" s="7"/>
      <c r="N13" s="7"/>
      <c r="O13" s="7"/>
      <c r="P13" s="7"/>
      <c r="Q13" s="7"/>
    </row>
    <row r="14" spans="1:17" ht="45.75" hidden="1" customHeight="1" x14ac:dyDescent="0.25">
      <c r="A14" s="139" t="s">
        <v>3367</v>
      </c>
      <c r="B14" s="341" t="s">
        <v>3368</v>
      </c>
      <c r="C14" s="342"/>
      <c r="D14" s="7"/>
      <c r="E14" s="7"/>
      <c r="F14" s="7"/>
      <c r="G14" s="7"/>
      <c r="H14" s="7"/>
      <c r="I14" s="7"/>
      <c r="J14" s="7"/>
      <c r="K14" s="7"/>
      <c r="L14" s="7"/>
      <c r="M14" s="7"/>
      <c r="N14" s="7"/>
      <c r="O14" s="7"/>
      <c r="P14" s="7"/>
      <c r="Q14" s="7"/>
    </row>
    <row r="15" spans="1:17" ht="45.75" hidden="1" customHeight="1" x14ac:dyDescent="0.25">
      <c r="A15" s="139" t="s">
        <v>3369</v>
      </c>
      <c r="B15" s="341" t="s">
        <v>3370</v>
      </c>
      <c r="C15" s="342"/>
      <c r="D15" s="7"/>
      <c r="E15" s="7"/>
      <c r="F15" s="7"/>
      <c r="G15" s="7"/>
      <c r="H15" s="7"/>
      <c r="I15" s="7"/>
      <c r="J15" s="7"/>
      <c r="K15" s="7"/>
      <c r="L15" s="7"/>
      <c r="M15" s="7"/>
      <c r="N15" s="7"/>
      <c r="O15" s="7"/>
      <c r="P15" s="7"/>
      <c r="Q15" s="7"/>
    </row>
    <row r="16" spans="1:17" ht="51" hidden="1" customHeight="1" x14ac:dyDescent="0.25">
      <c r="A16" s="139" t="s">
        <v>3371</v>
      </c>
      <c r="B16" s="341" t="s">
        <v>3372</v>
      </c>
      <c r="C16" s="342"/>
      <c r="D16" s="7"/>
      <c r="E16" s="7"/>
      <c r="F16" s="7"/>
      <c r="G16" s="7"/>
      <c r="H16" s="7"/>
      <c r="I16" s="7"/>
      <c r="J16" s="7"/>
      <c r="K16" s="7"/>
      <c r="L16" s="7"/>
      <c r="M16" s="7"/>
      <c r="N16" s="7"/>
      <c r="O16" s="7"/>
      <c r="P16" s="7"/>
      <c r="Q16" s="7"/>
    </row>
    <row r="17" spans="1:17" ht="27.75" hidden="1" customHeight="1" x14ac:dyDescent="0.25">
      <c r="A17" s="139" t="s">
        <v>3373</v>
      </c>
      <c r="B17" s="341" t="s">
        <v>3374</v>
      </c>
      <c r="C17" s="342"/>
      <c r="D17" s="7"/>
      <c r="E17" s="7"/>
      <c r="F17" s="7"/>
      <c r="G17" s="7"/>
      <c r="H17" s="7"/>
      <c r="I17" s="7"/>
      <c r="J17" s="7"/>
      <c r="K17" s="7"/>
      <c r="L17" s="7"/>
      <c r="M17" s="7"/>
      <c r="N17" s="7"/>
      <c r="O17" s="7"/>
      <c r="P17" s="7"/>
      <c r="Q17" s="7"/>
    </row>
    <row r="18" spans="1:17" ht="27.75" hidden="1" customHeight="1" x14ac:dyDescent="0.25">
      <c r="A18" s="139" t="s">
        <v>3375</v>
      </c>
      <c r="B18" s="341" t="s">
        <v>3376</v>
      </c>
      <c r="C18" s="342"/>
      <c r="D18" s="7"/>
      <c r="E18" s="7"/>
      <c r="F18" s="7"/>
      <c r="G18" s="7"/>
      <c r="H18" s="7"/>
      <c r="I18" s="7"/>
      <c r="J18" s="7"/>
      <c r="K18" s="7"/>
      <c r="L18" s="7"/>
      <c r="M18" s="7"/>
      <c r="N18" s="7"/>
      <c r="O18" s="7"/>
      <c r="P18" s="7"/>
      <c r="Q18" s="7"/>
    </row>
    <row r="19" spans="1:17" ht="45" hidden="1" customHeight="1" x14ac:dyDescent="0.25">
      <c r="A19" s="139" t="s">
        <v>3375</v>
      </c>
      <c r="B19" s="341" t="s">
        <v>3377</v>
      </c>
      <c r="C19" s="342"/>
      <c r="D19" s="7"/>
      <c r="E19" s="7"/>
      <c r="F19" s="7"/>
      <c r="G19" s="7"/>
      <c r="H19" s="7"/>
      <c r="I19" s="7"/>
      <c r="J19" s="7"/>
      <c r="K19" s="7"/>
      <c r="L19" s="7"/>
      <c r="M19" s="7"/>
      <c r="N19" s="7"/>
      <c r="O19" s="7"/>
      <c r="P19" s="7"/>
      <c r="Q19" s="7"/>
    </row>
    <row r="20" spans="1:17" ht="45" hidden="1" customHeight="1" x14ac:dyDescent="0.25">
      <c r="A20" s="139" t="s">
        <v>3378</v>
      </c>
      <c r="B20" s="341" t="s">
        <v>3379</v>
      </c>
      <c r="C20" s="342"/>
      <c r="D20" s="7"/>
      <c r="E20" s="7"/>
      <c r="F20" s="7"/>
      <c r="G20" s="7"/>
      <c r="H20" s="7"/>
      <c r="I20" s="7"/>
      <c r="J20" s="7"/>
      <c r="K20" s="7"/>
      <c r="L20" s="7"/>
      <c r="M20" s="7"/>
      <c r="N20" s="7"/>
      <c r="O20" s="7"/>
      <c r="P20" s="7"/>
      <c r="Q20" s="7"/>
    </row>
    <row r="21" spans="1:17" ht="30" hidden="1" customHeight="1" x14ac:dyDescent="0.25">
      <c r="A21" s="139" t="s">
        <v>3380</v>
      </c>
      <c r="B21" s="341" t="s">
        <v>3381</v>
      </c>
      <c r="C21" s="342"/>
      <c r="D21" s="7"/>
      <c r="E21" s="7"/>
      <c r="F21" s="7"/>
      <c r="G21" s="7"/>
      <c r="H21" s="7"/>
      <c r="I21" s="7"/>
      <c r="J21" s="7"/>
      <c r="K21" s="7"/>
      <c r="L21" s="7"/>
      <c r="M21" s="7"/>
      <c r="N21" s="7"/>
      <c r="O21" s="7"/>
      <c r="P21" s="7"/>
      <c r="Q21" s="7"/>
    </row>
    <row r="22" spans="1:17" ht="30" hidden="1" customHeight="1" x14ac:dyDescent="0.25">
      <c r="A22" s="139" t="s">
        <v>3382</v>
      </c>
      <c r="B22" s="341" t="s">
        <v>3383</v>
      </c>
      <c r="C22" s="342"/>
      <c r="D22" s="7"/>
      <c r="E22" s="7"/>
      <c r="F22" s="7"/>
      <c r="G22" s="7"/>
      <c r="H22" s="7"/>
      <c r="I22" s="7"/>
      <c r="J22" s="7"/>
      <c r="K22" s="7"/>
      <c r="L22" s="7"/>
      <c r="M22" s="7"/>
      <c r="N22" s="7"/>
      <c r="O22" s="7"/>
      <c r="P22" s="7"/>
      <c r="Q22" s="7"/>
    </row>
    <row r="23" spans="1:17" ht="30" hidden="1" customHeight="1" x14ac:dyDescent="0.25">
      <c r="A23" s="139" t="s">
        <v>3384</v>
      </c>
      <c r="B23" s="341" t="s">
        <v>3385</v>
      </c>
      <c r="C23" s="342"/>
      <c r="D23" s="7"/>
      <c r="E23" s="7"/>
      <c r="F23" s="7"/>
      <c r="G23" s="7"/>
      <c r="H23" s="7"/>
      <c r="I23" s="7"/>
      <c r="J23" s="7"/>
      <c r="K23" s="7"/>
      <c r="L23" s="7"/>
      <c r="M23" s="7"/>
      <c r="N23" s="7"/>
      <c r="O23" s="7"/>
      <c r="P23" s="7"/>
      <c r="Q23" s="7"/>
    </row>
    <row r="24" spans="1:17" ht="30" hidden="1" customHeight="1" x14ac:dyDescent="0.25">
      <c r="A24" s="139" t="s">
        <v>3386</v>
      </c>
      <c r="B24" s="341" t="s">
        <v>3387</v>
      </c>
      <c r="C24" s="342"/>
      <c r="D24" s="7"/>
      <c r="E24" s="7"/>
      <c r="F24" s="7"/>
      <c r="G24" s="7"/>
      <c r="H24" s="7"/>
      <c r="I24" s="7"/>
      <c r="J24" s="7"/>
      <c r="K24" s="7"/>
      <c r="L24" s="7"/>
      <c r="M24" s="7"/>
      <c r="N24" s="7"/>
      <c r="O24" s="7"/>
      <c r="P24" s="7"/>
      <c r="Q24" s="7"/>
    </row>
    <row r="25" spans="1:17" ht="30" hidden="1" customHeight="1" x14ac:dyDescent="0.25">
      <c r="A25" s="139" t="s">
        <v>3388</v>
      </c>
      <c r="B25" s="341" t="s">
        <v>3389</v>
      </c>
      <c r="C25" s="342"/>
      <c r="D25" s="7"/>
      <c r="E25" s="7"/>
      <c r="F25" s="7"/>
      <c r="G25" s="7"/>
      <c r="H25" s="7"/>
      <c r="I25" s="7"/>
      <c r="J25" s="7"/>
      <c r="K25" s="7"/>
      <c r="L25" s="7"/>
      <c r="M25" s="7"/>
      <c r="N25" s="7"/>
      <c r="O25" s="7"/>
      <c r="P25" s="7"/>
      <c r="Q25" s="7"/>
    </row>
    <row r="26" spans="1:17" ht="30" hidden="1" customHeight="1" x14ac:dyDescent="0.25">
      <c r="A26" s="139" t="s">
        <v>3390</v>
      </c>
      <c r="B26" s="341" t="s">
        <v>3391</v>
      </c>
      <c r="C26" s="342"/>
      <c r="D26" s="7"/>
      <c r="E26" s="7"/>
      <c r="F26" s="7"/>
      <c r="G26" s="7"/>
      <c r="H26" s="7"/>
      <c r="I26" s="7"/>
      <c r="J26" s="7"/>
      <c r="K26" s="7"/>
      <c r="L26" s="7"/>
      <c r="M26" s="7"/>
      <c r="N26" s="7"/>
      <c r="O26" s="7"/>
      <c r="P26" s="7"/>
      <c r="Q26" s="7"/>
    </row>
    <row r="27" spans="1:17" ht="70.5" hidden="1" customHeight="1" x14ac:dyDescent="0.25">
      <c r="A27" s="139" t="s">
        <v>3392</v>
      </c>
      <c r="B27" s="341" t="s">
        <v>3393</v>
      </c>
      <c r="C27" s="342"/>
      <c r="D27" s="7"/>
      <c r="E27" s="7"/>
      <c r="F27" s="7"/>
      <c r="G27" s="7"/>
      <c r="H27" s="7"/>
      <c r="I27" s="7"/>
      <c r="J27" s="7"/>
      <c r="K27" s="7"/>
      <c r="L27" s="7"/>
      <c r="M27" s="7"/>
      <c r="N27" s="7"/>
      <c r="O27" s="7"/>
      <c r="P27" s="7"/>
      <c r="Q27" s="7"/>
    </row>
    <row r="28" spans="1:17" ht="48" hidden="1" customHeight="1" x14ac:dyDescent="0.25">
      <c r="A28" s="139" t="s">
        <v>3394</v>
      </c>
      <c r="B28" s="341" t="s">
        <v>3395</v>
      </c>
      <c r="C28" s="342"/>
      <c r="D28" s="7"/>
      <c r="E28" s="7"/>
      <c r="F28" s="7"/>
      <c r="G28" s="7"/>
      <c r="H28" s="7"/>
      <c r="I28" s="7"/>
      <c r="J28" s="7"/>
      <c r="K28" s="7"/>
      <c r="L28" s="7"/>
      <c r="M28" s="7"/>
      <c r="N28" s="7"/>
      <c r="O28" s="7"/>
      <c r="P28" s="7"/>
      <c r="Q28" s="7"/>
    </row>
    <row r="29" spans="1:17" ht="100.5" hidden="1" customHeight="1" x14ac:dyDescent="0.25">
      <c r="A29" s="139" t="s">
        <v>3396</v>
      </c>
      <c r="B29" s="341" t="s">
        <v>3397</v>
      </c>
      <c r="C29" s="342"/>
      <c r="D29" s="7"/>
      <c r="E29" s="7"/>
      <c r="F29" s="7"/>
      <c r="G29" s="7"/>
      <c r="H29" s="7"/>
      <c r="I29" s="7"/>
      <c r="J29" s="7"/>
      <c r="K29" s="7"/>
      <c r="L29" s="7"/>
      <c r="M29" s="7"/>
      <c r="N29" s="7"/>
      <c r="O29" s="7"/>
      <c r="P29" s="7"/>
      <c r="Q29" s="7"/>
    </row>
    <row r="30" spans="1:17" ht="45" hidden="1" customHeight="1" x14ac:dyDescent="0.25">
      <c r="A30" s="139" t="s">
        <v>3398</v>
      </c>
      <c r="B30" s="341" t="s">
        <v>3399</v>
      </c>
      <c r="C30" s="342"/>
      <c r="D30" s="7"/>
      <c r="E30" s="7"/>
      <c r="F30" s="7"/>
      <c r="G30" s="7"/>
      <c r="H30" s="7"/>
      <c r="I30" s="7"/>
      <c r="J30" s="7"/>
      <c r="K30" s="7"/>
      <c r="L30" s="7"/>
      <c r="M30" s="7"/>
      <c r="N30" s="7"/>
      <c r="O30" s="7"/>
      <c r="P30" s="7"/>
      <c r="Q30" s="7"/>
    </row>
    <row r="31" spans="1:17" ht="45" hidden="1" customHeight="1" x14ac:dyDescent="0.25">
      <c r="A31" s="139" t="s">
        <v>3400</v>
      </c>
      <c r="B31" s="341" t="s">
        <v>3401</v>
      </c>
      <c r="C31" s="342"/>
      <c r="D31" s="7"/>
      <c r="E31" s="7"/>
      <c r="F31" s="7"/>
      <c r="G31" s="7"/>
      <c r="H31" s="7"/>
      <c r="I31" s="7"/>
      <c r="J31" s="7"/>
      <c r="K31" s="7"/>
      <c r="L31" s="7"/>
      <c r="M31" s="7"/>
      <c r="N31" s="7"/>
      <c r="O31" s="7"/>
      <c r="P31" s="7"/>
      <c r="Q31" s="7"/>
    </row>
    <row r="32" spans="1:17" ht="45" hidden="1" customHeight="1" x14ac:dyDescent="0.25">
      <c r="A32" s="139" t="s">
        <v>3402</v>
      </c>
      <c r="B32" s="341" t="s">
        <v>3403</v>
      </c>
      <c r="C32" s="342"/>
      <c r="D32" s="7"/>
      <c r="E32" s="7"/>
      <c r="F32" s="7"/>
      <c r="G32" s="7"/>
      <c r="H32" s="7"/>
      <c r="I32" s="7"/>
      <c r="J32" s="7"/>
      <c r="K32" s="7"/>
      <c r="L32" s="7"/>
      <c r="M32" s="7"/>
      <c r="N32" s="7"/>
      <c r="O32" s="7"/>
      <c r="P32" s="7"/>
      <c r="Q32" s="7"/>
    </row>
    <row r="33" spans="1:17" ht="72" hidden="1" customHeight="1" x14ac:dyDescent="0.25">
      <c r="A33" s="139" t="s">
        <v>3404</v>
      </c>
      <c r="B33" s="341" t="s">
        <v>3405</v>
      </c>
      <c r="C33" s="342"/>
      <c r="D33" s="7"/>
      <c r="E33" s="7"/>
      <c r="F33" s="7"/>
      <c r="G33" s="7"/>
      <c r="H33" s="7"/>
      <c r="I33" s="7"/>
      <c r="J33" s="7"/>
      <c r="K33" s="7"/>
      <c r="L33" s="7"/>
      <c r="M33" s="7"/>
      <c r="N33" s="7"/>
      <c r="O33" s="7"/>
      <c r="P33" s="7"/>
      <c r="Q33" s="7"/>
    </row>
    <row r="34" spans="1:17" ht="79.5" hidden="1" customHeight="1" x14ac:dyDescent="0.25">
      <c r="A34" s="139" t="s">
        <v>3406</v>
      </c>
      <c r="B34" s="341" t="s">
        <v>3407</v>
      </c>
      <c r="C34" s="342"/>
      <c r="D34" s="7"/>
      <c r="E34" s="7"/>
      <c r="F34" s="7"/>
      <c r="G34" s="7"/>
      <c r="H34" s="7"/>
      <c r="I34" s="7"/>
      <c r="J34" s="7"/>
      <c r="K34" s="7"/>
      <c r="L34" s="7"/>
      <c r="M34" s="7"/>
      <c r="N34" s="7"/>
      <c r="O34" s="7"/>
      <c r="P34" s="7"/>
      <c r="Q34" s="7"/>
    </row>
    <row r="35" spans="1:17" ht="70.5" hidden="1" customHeight="1" x14ac:dyDescent="0.25">
      <c r="A35" s="139" t="s">
        <v>3408</v>
      </c>
      <c r="B35" s="341" t="s">
        <v>3409</v>
      </c>
      <c r="C35" s="342"/>
      <c r="D35" s="7"/>
      <c r="E35" s="7"/>
      <c r="F35" s="7"/>
      <c r="G35" s="7"/>
      <c r="H35" s="7"/>
      <c r="I35" s="7"/>
      <c r="J35" s="7"/>
      <c r="K35" s="7"/>
      <c r="L35" s="7"/>
      <c r="M35" s="7"/>
      <c r="N35" s="7"/>
      <c r="O35" s="7"/>
      <c r="P35" s="7"/>
      <c r="Q35" s="7"/>
    </row>
    <row r="36" spans="1:17" ht="45.75" hidden="1" customHeight="1" x14ac:dyDescent="0.25">
      <c r="A36" s="139" t="s">
        <v>3410</v>
      </c>
      <c r="B36" s="341" t="s">
        <v>3411</v>
      </c>
      <c r="C36" s="342"/>
      <c r="D36" s="7"/>
      <c r="E36" s="7"/>
      <c r="F36" s="7"/>
      <c r="G36" s="7"/>
      <c r="H36" s="7"/>
      <c r="I36" s="7"/>
      <c r="J36" s="7"/>
      <c r="K36" s="7"/>
      <c r="L36" s="7"/>
      <c r="M36" s="7"/>
      <c r="N36" s="7"/>
      <c r="O36" s="7"/>
      <c r="P36" s="7"/>
      <c r="Q36" s="7"/>
    </row>
    <row r="37" spans="1:17" ht="54.75" hidden="1" customHeight="1" x14ac:dyDescent="0.25">
      <c r="A37" s="139" t="s">
        <v>3412</v>
      </c>
      <c r="B37" s="341" t="s">
        <v>3413</v>
      </c>
      <c r="C37" s="342"/>
      <c r="D37" s="7"/>
      <c r="E37" s="7"/>
      <c r="F37" s="7"/>
      <c r="G37" s="7"/>
      <c r="H37" s="7"/>
      <c r="I37" s="7"/>
      <c r="J37" s="7"/>
      <c r="K37" s="7"/>
      <c r="L37" s="7"/>
      <c r="M37" s="7"/>
      <c r="N37" s="7"/>
      <c r="O37" s="7"/>
      <c r="P37" s="7"/>
      <c r="Q37" s="7"/>
    </row>
    <row r="38" spans="1:17" ht="37.5" hidden="1" customHeight="1" x14ac:dyDescent="0.25">
      <c r="A38" s="139" t="s">
        <v>3414</v>
      </c>
      <c r="B38" s="341" t="s">
        <v>3415</v>
      </c>
      <c r="C38" s="342"/>
      <c r="D38" s="7"/>
      <c r="E38" s="7"/>
      <c r="F38" s="7"/>
      <c r="G38" s="7"/>
      <c r="H38" s="7"/>
      <c r="I38" s="7"/>
      <c r="J38" s="7"/>
      <c r="K38" s="7"/>
      <c r="L38" s="7"/>
      <c r="M38" s="7"/>
      <c r="N38" s="7"/>
      <c r="O38" s="7"/>
      <c r="P38" s="7"/>
      <c r="Q38" s="7"/>
    </row>
    <row r="39" spans="1:17" ht="61.5" hidden="1" customHeight="1" x14ac:dyDescent="0.25">
      <c r="A39" s="139" t="s">
        <v>3416</v>
      </c>
      <c r="B39" s="341" t="s">
        <v>3417</v>
      </c>
      <c r="C39" s="342"/>
      <c r="D39" s="7"/>
      <c r="E39" s="7"/>
      <c r="F39" s="7"/>
      <c r="G39" s="7"/>
      <c r="H39" s="7"/>
      <c r="I39" s="7"/>
      <c r="J39" s="7"/>
      <c r="K39" s="7"/>
      <c r="L39" s="7"/>
      <c r="M39" s="7"/>
      <c r="N39" s="7"/>
      <c r="O39" s="7"/>
      <c r="P39" s="7"/>
      <c r="Q39" s="7"/>
    </row>
    <row r="40" spans="1:17" ht="53.25" hidden="1" customHeight="1" x14ac:dyDescent="0.25">
      <c r="A40" s="139" t="s">
        <v>3418</v>
      </c>
      <c r="B40" s="341" t="s">
        <v>3419</v>
      </c>
      <c r="C40" s="342"/>
      <c r="D40" s="7"/>
      <c r="E40" s="7"/>
      <c r="F40" s="7"/>
      <c r="G40" s="7"/>
      <c r="H40" s="7"/>
      <c r="I40" s="7"/>
      <c r="J40" s="7"/>
      <c r="K40" s="7"/>
      <c r="L40" s="7"/>
      <c r="M40" s="7"/>
      <c r="N40" s="7"/>
      <c r="O40" s="7"/>
      <c r="P40" s="7"/>
      <c r="Q40" s="7"/>
    </row>
    <row r="41" spans="1:17" ht="73.5" hidden="1" customHeight="1" x14ac:dyDescent="0.25">
      <c r="A41" s="139" t="s">
        <v>3420</v>
      </c>
      <c r="B41" s="341" t="s">
        <v>3421</v>
      </c>
      <c r="C41" s="342"/>
      <c r="D41" s="7"/>
      <c r="E41" s="7"/>
      <c r="F41" s="7"/>
      <c r="G41" s="7"/>
      <c r="H41" s="7"/>
      <c r="I41" s="7"/>
      <c r="J41" s="7"/>
      <c r="K41" s="7"/>
      <c r="L41" s="7"/>
      <c r="M41" s="7"/>
      <c r="N41" s="7"/>
      <c r="O41" s="7"/>
      <c r="P41" s="7"/>
      <c r="Q41" s="7"/>
    </row>
    <row r="42" spans="1:17" ht="57.75" hidden="1" customHeight="1" x14ac:dyDescent="0.25">
      <c r="A42" s="139" t="s">
        <v>3422</v>
      </c>
      <c r="B42" s="341" t="s">
        <v>3423</v>
      </c>
      <c r="C42" s="342"/>
      <c r="D42" s="7"/>
      <c r="E42" s="7"/>
      <c r="F42" s="7"/>
      <c r="G42" s="7"/>
      <c r="H42" s="7"/>
      <c r="I42" s="7"/>
      <c r="J42" s="7"/>
      <c r="K42" s="7"/>
      <c r="L42" s="7"/>
      <c r="M42" s="7"/>
      <c r="N42" s="7"/>
      <c r="O42" s="7"/>
      <c r="P42" s="7"/>
      <c r="Q42" s="7"/>
    </row>
    <row r="43" spans="1:17" ht="84" hidden="1" customHeight="1" x14ac:dyDescent="0.25">
      <c r="A43" s="139" t="s">
        <v>3424</v>
      </c>
      <c r="B43" s="341" t="s">
        <v>3425</v>
      </c>
      <c r="C43" s="342"/>
      <c r="D43" s="7"/>
      <c r="E43" s="7"/>
      <c r="F43" s="7"/>
      <c r="G43" s="7"/>
      <c r="H43" s="7"/>
      <c r="I43" s="7"/>
      <c r="J43" s="7"/>
      <c r="K43" s="7"/>
      <c r="L43" s="7"/>
      <c r="M43" s="7"/>
      <c r="N43" s="7"/>
      <c r="O43" s="7"/>
      <c r="P43" s="7"/>
      <c r="Q43" s="7"/>
    </row>
    <row r="44" spans="1:17" ht="48" hidden="1" customHeight="1" x14ac:dyDescent="0.25">
      <c r="A44" s="139" t="s">
        <v>3426</v>
      </c>
      <c r="B44" s="341" t="s">
        <v>3427</v>
      </c>
      <c r="C44" s="342"/>
      <c r="D44" s="7"/>
      <c r="E44" s="7"/>
      <c r="F44" s="7"/>
      <c r="G44" s="7"/>
      <c r="H44" s="7"/>
      <c r="I44" s="7"/>
      <c r="J44" s="7"/>
      <c r="K44" s="7"/>
      <c r="L44" s="7"/>
      <c r="M44" s="7"/>
      <c r="N44" s="7"/>
      <c r="O44" s="7"/>
      <c r="P44" s="7"/>
      <c r="Q44" s="7"/>
    </row>
    <row r="45" spans="1:17" ht="57" hidden="1" customHeight="1" x14ac:dyDescent="0.25">
      <c r="A45" s="139" t="s">
        <v>3428</v>
      </c>
      <c r="B45" s="341" t="s">
        <v>3429</v>
      </c>
      <c r="C45" s="342"/>
      <c r="D45" s="7"/>
      <c r="E45" s="7"/>
      <c r="F45" s="7"/>
      <c r="G45" s="7"/>
      <c r="H45" s="7"/>
      <c r="I45" s="7"/>
      <c r="J45" s="7"/>
      <c r="K45" s="7"/>
      <c r="L45" s="7"/>
      <c r="M45" s="7"/>
      <c r="N45" s="7"/>
      <c r="O45" s="7"/>
      <c r="P45" s="7"/>
      <c r="Q45" s="7"/>
    </row>
    <row r="46" spans="1:17" ht="73.5" hidden="1" customHeight="1" x14ac:dyDescent="0.25">
      <c r="A46" s="139" t="s">
        <v>3430</v>
      </c>
      <c r="B46" s="341" t="s">
        <v>3431</v>
      </c>
      <c r="C46" s="342"/>
      <c r="D46" s="39"/>
      <c r="E46" s="7"/>
      <c r="F46" s="7"/>
      <c r="G46" s="7"/>
      <c r="H46" s="7"/>
      <c r="I46" s="7"/>
      <c r="J46" s="7"/>
      <c r="K46" s="7"/>
      <c r="L46" s="7"/>
      <c r="M46" s="7"/>
      <c r="N46" s="7"/>
      <c r="O46" s="7"/>
      <c r="P46" s="7"/>
      <c r="Q46" s="7"/>
    </row>
    <row r="47" spans="1:17" ht="66" hidden="1" customHeight="1" x14ac:dyDescent="0.25">
      <c r="A47" s="140" t="s">
        <v>3432</v>
      </c>
      <c r="B47" s="343" t="s">
        <v>3433</v>
      </c>
      <c r="C47" s="343"/>
      <c r="D47" s="7"/>
      <c r="E47" s="7"/>
      <c r="F47" s="7"/>
      <c r="G47" s="7"/>
      <c r="H47" s="7"/>
      <c r="I47" s="7"/>
      <c r="J47" s="7"/>
      <c r="K47" s="7"/>
      <c r="L47" s="7"/>
      <c r="M47" s="7"/>
      <c r="N47" s="7"/>
      <c r="O47" s="7"/>
      <c r="P47" s="7"/>
      <c r="Q47" s="7"/>
    </row>
    <row r="48" spans="1:17" ht="123.75" customHeight="1" x14ac:dyDescent="0.25">
      <c r="A48" s="140" t="s">
        <v>3434</v>
      </c>
      <c r="B48" s="341" t="s">
        <v>3435</v>
      </c>
      <c r="C48" s="342"/>
      <c r="D48" s="7"/>
      <c r="E48" s="7"/>
      <c r="F48" s="7"/>
      <c r="G48" s="7"/>
      <c r="H48" s="7"/>
      <c r="I48" s="7"/>
      <c r="J48" s="7"/>
      <c r="K48" s="7"/>
      <c r="L48" s="7"/>
      <c r="M48" s="7"/>
      <c r="N48" s="7"/>
      <c r="O48" s="7"/>
      <c r="P48" s="7"/>
      <c r="Q48" s="7"/>
    </row>
    <row r="49" spans="1:17" ht="34.5" customHeight="1" x14ac:dyDescent="0.25">
      <c r="A49" s="140" t="s">
        <v>3436</v>
      </c>
      <c r="B49" s="341" t="s">
        <v>3437</v>
      </c>
      <c r="C49" s="342"/>
      <c r="D49" s="7"/>
      <c r="E49" s="7"/>
      <c r="F49" s="7"/>
      <c r="G49" s="7"/>
      <c r="H49" s="7"/>
      <c r="I49" s="7"/>
      <c r="J49" s="7"/>
      <c r="K49" s="7"/>
      <c r="L49" s="7"/>
      <c r="M49" s="7"/>
      <c r="N49" s="7"/>
      <c r="O49" s="7"/>
      <c r="P49" s="7"/>
      <c r="Q49" s="7"/>
    </row>
    <row r="50" spans="1:17" ht="34.5" customHeight="1" x14ac:dyDescent="0.25">
      <c r="A50" s="140" t="s">
        <v>3438</v>
      </c>
      <c r="B50" s="341" t="s">
        <v>3439</v>
      </c>
      <c r="C50" s="342"/>
      <c r="D50" s="7"/>
      <c r="E50" s="7"/>
      <c r="F50" s="7"/>
      <c r="G50" s="7"/>
      <c r="H50" s="7"/>
      <c r="I50" s="7"/>
      <c r="J50" s="7"/>
      <c r="K50" s="7"/>
      <c r="L50" s="7"/>
      <c r="M50" s="7"/>
      <c r="N50" s="7"/>
      <c r="O50" s="7"/>
      <c r="P50" s="7"/>
      <c r="Q50" s="7"/>
    </row>
    <row r="51" spans="1:17" ht="31.5" customHeight="1" x14ac:dyDescent="0.25">
      <c r="A51" s="140" t="s">
        <v>3440</v>
      </c>
      <c r="B51" s="341" t="s">
        <v>3441</v>
      </c>
      <c r="C51" s="342"/>
      <c r="D51" s="7"/>
      <c r="E51" s="7"/>
      <c r="F51" s="7"/>
      <c r="G51" s="7"/>
      <c r="H51" s="7"/>
      <c r="I51" s="7"/>
      <c r="J51" s="7"/>
      <c r="K51" s="7"/>
      <c r="L51" s="7"/>
      <c r="M51" s="7"/>
      <c r="N51" s="7"/>
      <c r="O51" s="7"/>
      <c r="P51" s="7"/>
      <c r="Q51" s="7"/>
    </row>
    <row r="52" spans="1:17" ht="31.5" customHeight="1" x14ac:dyDescent="0.25">
      <c r="A52" s="140" t="s">
        <v>3442</v>
      </c>
      <c r="B52" s="341" t="s">
        <v>3443</v>
      </c>
      <c r="C52" s="342"/>
      <c r="D52" s="7"/>
      <c r="E52" s="7"/>
      <c r="F52" s="7"/>
      <c r="G52" s="7"/>
      <c r="H52" s="7"/>
      <c r="I52" s="7"/>
      <c r="J52" s="7"/>
      <c r="K52" s="7"/>
      <c r="L52" s="7"/>
      <c r="M52" s="7"/>
      <c r="N52" s="7"/>
      <c r="O52" s="7"/>
      <c r="P52" s="7"/>
      <c r="Q52" s="7"/>
    </row>
    <row r="53" spans="1:17" ht="31.5" customHeight="1" x14ac:dyDescent="0.25">
      <c r="A53" s="140" t="s">
        <v>3444</v>
      </c>
      <c r="B53" s="348" t="s">
        <v>3445</v>
      </c>
      <c r="C53" s="349"/>
      <c r="D53" s="7"/>
      <c r="E53" s="7"/>
      <c r="F53" s="7"/>
      <c r="G53" s="7"/>
      <c r="H53" s="7"/>
      <c r="I53" s="7"/>
      <c r="J53" s="7"/>
      <c r="K53" s="7"/>
      <c r="L53" s="7"/>
      <c r="M53" s="7"/>
      <c r="N53" s="7"/>
      <c r="O53" s="7"/>
      <c r="P53" s="7"/>
      <c r="Q53" s="7"/>
    </row>
    <row r="54" spans="1:17" ht="31.5" customHeight="1" x14ac:dyDescent="0.25">
      <c r="A54" s="140" t="s">
        <v>3446</v>
      </c>
      <c r="B54" s="348" t="s">
        <v>3447</v>
      </c>
      <c r="C54" s="349"/>
      <c r="D54" s="7"/>
      <c r="E54" s="7"/>
      <c r="F54" s="7"/>
      <c r="G54" s="7"/>
      <c r="H54" s="7"/>
      <c r="I54" s="7"/>
      <c r="J54" s="7"/>
      <c r="K54" s="7"/>
      <c r="L54" s="7"/>
      <c r="M54" s="7"/>
      <c r="N54" s="7"/>
      <c r="O54" s="7"/>
      <c r="P54" s="7"/>
      <c r="Q54" s="7"/>
    </row>
    <row r="55" spans="1:17" ht="54.6" customHeight="1" x14ac:dyDescent="0.25">
      <c r="A55" s="140" t="s">
        <v>3448</v>
      </c>
      <c r="B55" s="348" t="s">
        <v>3449</v>
      </c>
      <c r="C55" s="349"/>
      <c r="D55" s="7"/>
      <c r="E55" s="7"/>
      <c r="F55" s="7"/>
      <c r="G55" s="7"/>
      <c r="H55" s="7"/>
      <c r="I55" s="7"/>
      <c r="J55" s="7"/>
      <c r="K55" s="7"/>
      <c r="L55" s="7"/>
      <c r="M55" s="7"/>
      <c r="N55" s="7"/>
      <c r="O55" s="7"/>
      <c r="P55" s="7"/>
      <c r="Q55" s="7"/>
    </row>
    <row r="56" spans="1:17" ht="54.6" customHeight="1" x14ac:dyDescent="0.25">
      <c r="A56" s="140" t="s">
        <v>3450</v>
      </c>
      <c r="B56" s="348" t="s">
        <v>3451</v>
      </c>
      <c r="C56" s="349"/>
      <c r="D56" s="7"/>
      <c r="E56" s="7"/>
      <c r="F56" s="7"/>
      <c r="G56" s="7"/>
      <c r="H56" s="7"/>
      <c r="I56" s="7"/>
      <c r="J56" s="7"/>
      <c r="K56" s="7"/>
      <c r="L56" s="7"/>
      <c r="M56" s="7"/>
      <c r="N56" s="7"/>
      <c r="O56" s="7"/>
      <c r="P56" s="7"/>
      <c r="Q56" s="7"/>
    </row>
    <row r="57" spans="1:17" ht="54" customHeight="1" x14ac:dyDescent="0.25">
      <c r="A57" s="140" t="s">
        <v>3452</v>
      </c>
      <c r="B57" s="348" t="s">
        <v>3453</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6640625"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2.5"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56.25" customHeight="1" x14ac:dyDescent="0.25">
      <c r="A7" s="145" t="s">
        <v>17</v>
      </c>
    </row>
    <row r="8" spans="1:1" ht="78.75" customHeight="1" x14ac:dyDescent="0.25">
      <c r="A8" s="146" t="s">
        <v>18</v>
      </c>
    </row>
    <row r="9" spans="1:1" ht="22.5" customHeight="1" x14ac:dyDescent="0.25">
      <c r="A9" s="143" t="s">
        <v>19</v>
      </c>
    </row>
    <row r="10" spans="1:1" ht="56.25"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10" activeCellId="1" sqref="H10 H10"/>
    </sheetView>
  </sheetViews>
  <sheetFormatPr defaultColWidth="18.66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2.75" customHeight="1" x14ac:dyDescent="0.25">
      <c r="B6" s="20" t="s">
        <v>25</v>
      </c>
      <c r="C6" s="111">
        <v>42936</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0">
        <f>'PR-RAS'!D6</f>
        <v>200308.2</v>
      </c>
      <c r="I16" s="150">
        <f>'PR-RAS'!E6</f>
        <v>211204.16</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0">
        <f>'PR-RAS'!D151</f>
        <v>161038.29</v>
      </c>
      <c r="I17" s="150">
        <f>'PR-RAS'!E151</f>
        <v>166409.68000000002</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0">
        <f>'PR-RAS'!D645</f>
        <v>12271.800000000001</v>
      </c>
      <c r="I18" s="150">
        <f>'PR-RAS'!E645</f>
        <v>11503.489999999972</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2">
        <f>BILANCA!D7</f>
        <v>39867.160000000018</v>
      </c>
      <c r="I20" s="153">
        <f>BILANCA!E7</f>
        <v>49237.48</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4">
        <f>BILANCA!D68</f>
        <v>27769.53</v>
      </c>
      <c r="I21" s="155">
        <f>BILANCA!E68</f>
        <v>26782.940000000002</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4">
        <f>BILANCA!D176</f>
        <v>12843.25</v>
      </c>
      <c r="I22" s="155">
        <f>BILANCA!E176</f>
        <v>12624.97</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6">
        <f>BILANCA!D237</f>
        <v>54793.440000000002</v>
      </c>
      <c r="I23" s="157">
        <f>BILANCA!E237</f>
        <v>63395.45</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8">
        <f>'RAS-funkcijski'!D141</f>
        <v>198221.98</v>
      </c>
      <c r="I28" s="159">
        <f>'RAS-funkcijski'!E141</f>
        <v>211972.47</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12843.25</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4" t="s">
        <v>46</v>
      </c>
      <c r="I34" s="155">
        <f>OBVEZE!D42</f>
        <v>12624.97000000003</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4" t="s">
        <v>46</v>
      </c>
      <c r="I35" s="155">
        <f>OBVEZE!D43</f>
        <v>348.63</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8" t="s">
        <v>46</v>
      </c>
      <c r="I36" s="159">
        <f>OBVEZE!D101</f>
        <v>12276.34</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9" zoomScaleNormal="100" workbookViewId="0">
      <selection activeCell="E657" sqref="E657 E657"/>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57">
        <f>D7+D44+D50+D82+D106+D124+D133+D139</f>
        <v>200308.2</v>
      </c>
      <c r="E6" s="257">
        <f>E7+E44+E50+E82+E106+E124+E133+E139</f>
        <v>211204.16</v>
      </c>
      <c r="F6" s="168">
        <f t="shared" ref="F6:F69" si="0">IF(D6&lt;&gt;0,IF(E6/D6&gt;=100,"&gt;&gt;100",E6/D6*100),"-")</f>
        <v>105.43959758012902</v>
      </c>
    </row>
    <row r="7" spans="1:25" customFormat="1" ht="12.75" customHeight="1" x14ac:dyDescent="0.25">
      <c r="A7" s="167" t="s">
        <v>60</v>
      </c>
      <c r="B7" s="128" t="s">
        <v>61</v>
      </c>
      <c r="C7" s="44" t="s">
        <v>60</v>
      </c>
      <c r="D7" s="257">
        <f>D8+D17+D23+D29+D37+D40</f>
        <v>0</v>
      </c>
      <c r="E7" s="257">
        <f>E8+E17+E23+E29+E37+E40</f>
        <v>0</v>
      </c>
      <c r="F7" s="168" t="str">
        <f t="shared" si="0"/>
        <v>-</v>
      </c>
    </row>
    <row r="8" spans="1:25" customFormat="1" ht="12.75" customHeight="1" x14ac:dyDescent="0.25">
      <c r="A8" s="167" t="s">
        <v>62</v>
      </c>
      <c r="B8" s="128" t="s">
        <v>63</v>
      </c>
      <c r="C8" s="44" t="s">
        <v>62</v>
      </c>
      <c r="D8" s="257">
        <f>SUM(D9:D14)-D15-D16</f>
        <v>0</v>
      </c>
      <c r="E8" s="257">
        <f>SUM(E9:E14)-E15-E16</f>
        <v>0</v>
      </c>
      <c r="F8" s="168" t="str">
        <f t="shared" si="0"/>
        <v>-</v>
      </c>
    </row>
    <row r="9" spans="1:25" customFormat="1" ht="12.75" customHeight="1" x14ac:dyDescent="0.25">
      <c r="A9" s="167" t="s">
        <v>64</v>
      </c>
      <c r="B9" s="128" t="s">
        <v>65</v>
      </c>
      <c r="C9" s="44" t="s">
        <v>64</v>
      </c>
      <c r="D9" s="256">
        <v>0</v>
      </c>
      <c r="E9" s="256">
        <v>0</v>
      </c>
      <c r="F9" s="168" t="str">
        <f t="shared" si="0"/>
        <v>-</v>
      </c>
    </row>
    <row r="10" spans="1:25" customFormat="1" ht="12.75" customHeight="1" x14ac:dyDescent="0.25">
      <c r="A10" s="167" t="s">
        <v>66</v>
      </c>
      <c r="B10" s="128" t="s">
        <v>67</v>
      </c>
      <c r="C10" s="44" t="s">
        <v>66</v>
      </c>
      <c r="D10" s="256">
        <v>0</v>
      </c>
      <c r="E10" s="256">
        <v>0</v>
      </c>
      <c r="F10" s="168" t="str">
        <f t="shared" si="0"/>
        <v>-</v>
      </c>
    </row>
    <row r="11" spans="1:25" customFormat="1" ht="12.75" customHeight="1" x14ac:dyDescent="0.25">
      <c r="A11" s="167" t="s">
        <v>68</v>
      </c>
      <c r="B11" s="128" t="s">
        <v>69</v>
      </c>
      <c r="C11" s="44" t="s">
        <v>68</v>
      </c>
      <c r="D11" s="256">
        <v>0</v>
      </c>
      <c r="E11" s="256">
        <v>0</v>
      </c>
      <c r="F11" s="168" t="str">
        <f t="shared" si="0"/>
        <v>-</v>
      </c>
    </row>
    <row r="12" spans="1:25" customFormat="1" ht="12.75" customHeight="1" x14ac:dyDescent="0.25">
      <c r="A12" s="167" t="s">
        <v>70</v>
      </c>
      <c r="B12" s="128" t="s">
        <v>71</v>
      </c>
      <c r="C12" s="44" t="s">
        <v>70</v>
      </c>
      <c r="D12" s="256">
        <v>0</v>
      </c>
      <c r="E12" s="256">
        <v>0</v>
      </c>
      <c r="F12" s="168" t="str">
        <f t="shared" si="0"/>
        <v>-</v>
      </c>
    </row>
    <row r="13" spans="1:25" customFormat="1" ht="12.75" customHeight="1" x14ac:dyDescent="0.25">
      <c r="A13" s="167" t="s">
        <v>72</v>
      </c>
      <c r="B13" s="128" t="s">
        <v>73</v>
      </c>
      <c r="C13" s="44" t="s">
        <v>72</v>
      </c>
      <c r="D13" s="256">
        <v>0</v>
      </c>
      <c r="E13" s="256">
        <v>0</v>
      </c>
      <c r="F13" s="168" t="str">
        <f t="shared" si="0"/>
        <v>-</v>
      </c>
    </row>
    <row r="14" spans="1:25" customFormat="1" ht="12.75" customHeight="1" x14ac:dyDescent="0.25">
      <c r="A14" s="167" t="s">
        <v>74</v>
      </c>
      <c r="B14" s="128" t="s">
        <v>75</v>
      </c>
      <c r="C14" s="44" t="s">
        <v>74</v>
      </c>
      <c r="D14" s="256">
        <v>0</v>
      </c>
      <c r="E14" s="256">
        <v>0</v>
      </c>
      <c r="F14" s="168" t="str">
        <f t="shared" si="0"/>
        <v>-</v>
      </c>
    </row>
    <row r="15" spans="1:25" customFormat="1" ht="12.75" customHeight="1" x14ac:dyDescent="0.25">
      <c r="A15" s="167" t="s">
        <v>76</v>
      </c>
      <c r="B15" s="128" t="s">
        <v>77</v>
      </c>
      <c r="C15" s="44" t="s">
        <v>76</v>
      </c>
      <c r="D15" s="256">
        <v>0</v>
      </c>
      <c r="E15" s="256">
        <v>0</v>
      </c>
      <c r="F15" s="168" t="str">
        <f t="shared" si="0"/>
        <v>-</v>
      </c>
    </row>
    <row r="16" spans="1:25" customFormat="1" ht="12.75" customHeight="1" x14ac:dyDescent="0.25">
      <c r="A16" s="167" t="s">
        <v>78</v>
      </c>
      <c r="B16" s="128" t="s">
        <v>79</v>
      </c>
      <c r="C16" s="44" t="s">
        <v>78</v>
      </c>
      <c r="D16" s="256">
        <v>0</v>
      </c>
      <c r="E16" s="256">
        <v>0</v>
      </c>
      <c r="F16" s="168" t="str">
        <f t="shared" si="0"/>
        <v>-</v>
      </c>
    </row>
    <row r="17" spans="1:6" customFormat="1" ht="12.75" customHeight="1" x14ac:dyDescent="0.25">
      <c r="A17" s="167" t="s">
        <v>80</v>
      </c>
      <c r="B17" s="128" t="s">
        <v>81</v>
      </c>
      <c r="C17" s="44" t="s">
        <v>80</v>
      </c>
      <c r="D17" s="257">
        <f>SUM(D18:D21)-D22</f>
        <v>0</v>
      </c>
      <c r="E17" s="257">
        <f>SUM(E18:E21)-E22</f>
        <v>0</v>
      </c>
      <c r="F17" s="168" t="str">
        <f t="shared" si="0"/>
        <v>-</v>
      </c>
    </row>
    <row r="18" spans="1:6" customFormat="1" ht="12.75" customHeight="1" x14ac:dyDescent="0.25">
      <c r="A18" s="167" t="s">
        <v>82</v>
      </c>
      <c r="B18" s="128" t="s">
        <v>83</v>
      </c>
      <c r="C18" s="44" t="s">
        <v>82</v>
      </c>
      <c r="D18" s="256">
        <v>0</v>
      </c>
      <c r="E18" s="256">
        <v>0</v>
      </c>
      <c r="F18" s="168" t="str">
        <f t="shared" si="0"/>
        <v>-</v>
      </c>
    </row>
    <row r="19" spans="1:6" customFormat="1" ht="12.75" customHeight="1" x14ac:dyDescent="0.25">
      <c r="A19" s="167" t="s">
        <v>84</v>
      </c>
      <c r="B19" s="128" t="s">
        <v>85</v>
      </c>
      <c r="C19" s="44" t="s">
        <v>84</v>
      </c>
      <c r="D19" s="256">
        <v>0</v>
      </c>
      <c r="E19" s="256">
        <v>0</v>
      </c>
      <c r="F19" s="168" t="str">
        <f t="shared" si="0"/>
        <v>-</v>
      </c>
    </row>
    <row r="20" spans="1:6" customFormat="1" ht="12.75" customHeight="1" x14ac:dyDescent="0.25">
      <c r="A20" s="167" t="s">
        <v>86</v>
      </c>
      <c r="B20" s="173" t="s">
        <v>87</v>
      </c>
      <c r="C20" s="44" t="s">
        <v>86</v>
      </c>
      <c r="D20" s="256">
        <v>0</v>
      </c>
      <c r="E20" s="256">
        <v>0</v>
      </c>
      <c r="F20" s="168" t="str">
        <f t="shared" si="0"/>
        <v>-</v>
      </c>
    </row>
    <row r="21" spans="1:6" customFormat="1" ht="12.75" customHeight="1" x14ac:dyDescent="0.25">
      <c r="A21" s="167" t="s">
        <v>88</v>
      </c>
      <c r="B21" s="128" t="s">
        <v>89</v>
      </c>
      <c r="C21" s="44" t="s">
        <v>88</v>
      </c>
      <c r="D21" s="256">
        <v>0</v>
      </c>
      <c r="E21" s="256">
        <v>0</v>
      </c>
      <c r="F21" s="168" t="str">
        <f t="shared" si="0"/>
        <v>-</v>
      </c>
    </row>
    <row r="22" spans="1:6" customFormat="1" ht="12.75" customHeight="1" x14ac:dyDescent="0.25">
      <c r="A22" s="167" t="s">
        <v>90</v>
      </c>
      <c r="B22" s="128" t="s">
        <v>91</v>
      </c>
      <c r="C22" s="44" t="s">
        <v>90</v>
      </c>
      <c r="D22" s="256">
        <v>0</v>
      </c>
      <c r="E22" s="256">
        <v>0</v>
      </c>
      <c r="F22" s="168" t="str">
        <f t="shared" si="0"/>
        <v>-</v>
      </c>
    </row>
    <row r="23" spans="1:6" customFormat="1" ht="12.75" customHeight="1" x14ac:dyDescent="0.25">
      <c r="A23" s="167" t="s">
        <v>92</v>
      </c>
      <c r="B23" s="128" t="s">
        <v>93</v>
      </c>
      <c r="C23" s="44" t="s">
        <v>92</v>
      </c>
      <c r="D23" s="257">
        <f>SUM(D24:D28)</f>
        <v>0</v>
      </c>
      <c r="E23" s="257">
        <f>SUM(E24:E28)</f>
        <v>0</v>
      </c>
      <c r="F23" s="168" t="str">
        <f t="shared" si="0"/>
        <v>-</v>
      </c>
    </row>
    <row r="24" spans="1:6" customFormat="1" ht="12.75" customHeight="1" x14ac:dyDescent="0.25">
      <c r="A24" s="167" t="s">
        <v>94</v>
      </c>
      <c r="B24" s="128" t="s">
        <v>95</v>
      </c>
      <c r="C24" s="44" t="s">
        <v>94</v>
      </c>
      <c r="D24" s="256">
        <v>0</v>
      </c>
      <c r="E24" s="256">
        <v>0</v>
      </c>
      <c r="F24" s="168" t="str">
        <f t="shared" si="0"/>
        <v>-</v>
      </c>
    </row>
    <row r="25" spans="1:6" customFormat="1" ht="12.75" customHeight="1" x14ac:dyDescent="0.25">
      <c r="A25" s="167" t="s">
        <v>96</v>
      </c>
      <c r="B25" s="128" t="s">
        <v>97</v>
      </c>
      <c r="C25" s="44" t="s">
        <v>96</v>
      </c>
      <c r="D25" s="256">
        <v>0</v>
      </c>
      <c r="E25" s="256">
        <v>0</v>
      </c>
      <c r="F25" s="168" t="str">
        <f t="shared" si="0"/>
        <v>-</v>
      </c>
    </row>
    <row r="26" spans="1:6" customFormat="1" ht="12.75" customHeight="1" x14ac:dyDescent="0.25">
      <c r="A26" s="167" t="s">
        <v>98</v>
      </c>
      <c r="B26" s="128" t="s">
        <v>99</v>
      </c>
      <c r="C26" s="44" t="s">
        <v>98</v>
      </c>
      <c r="D26" s="256">
        <v>0</v>
      </c>
      <c r="E26" s="256">
        <v>0</v>
      </c>
      <c r="F26" s="168" t="str">
        <f t="shared" si="0"/>
        <v>-</v>
      </c>
    </row>
    <row r="27" spans="1:6" customFormat="1" ht="12.75" customHeight="1" x14ac:dyDescent="0.25">
      <c r="A27" s="167" t="s">
        <v>100</v>
      </c>
      <c r="B27" s="128" t="s">
        <v>101</v>
      </c>
      <c r="C27" s="44" t="s">
        <v>100</v>
      </c>
      <c r="D27" s="256">
        <v>0</v>
      </c>
      <c r="E27" s="256">
        <v>0</v>
      </c>
      <c r="F27" s="168" t="str">
        <f t="shared" si="0"/>
        <v>-</v>
      </c>
    </row>
    <row r="28" spans="1:6" customFormat="1" ht="12.75" customHeight="1" x14ac:dyDescent="0.25">
      <c r="A28" s="167" t="s">
        <v>102</v>
      </c>
      <c r="B28" s="128" t="s">
        <v>103</v>
      </c>
      <c r="C28" s="44" t="s">
        <v>102</v>
      </c>
      <c r="D28" s="256">
        <v>0</v>
      </c>
      <c r="E28" s="256">
        <v>0</v>
      </c>
      <c r="F28" s="168" t="str">
        <f t="shared" si="0"/>
        <v>-</v>
      </c>
    </row>
    <row r="29" spans="1:6" customFormat="1" ht="12.75" customHeight="1" x14ac:dyDescent="0.25">
      <c r="A29" s="167" t="s">
        <v>104</v>
      </c>
      <c r="B29" s="128" t="s">
        <v>105</v>
      </c>
      <c r="C29" s="44" t="s">
        <v>104</v>
      </c>
      <c r="D29" s="257">
        <f>SUM(D30:D36)</f>
        <v>0</v>
      </c>
      <c r="E29" s="257">
        <f>SUM(E30:E36)</f>
        <v>0</v>
      </c>
      <c r="F29" s="168" t="str">
        <f t="shared" si="0"/>
        <v>-</v>
      </c>
    </row>
    <row r="30" spans="1:6" customFormat="1" ht="12.75" customHeight="1" x14ac:dyDescent="0.25">
      <c r="A30" s="167" t="s">
        <v>106</v>
      </c>
      <c r="B30" s="128" t="s">
        <v>107</v>
      </c>
      <c r="C30" s="44" t="s">
        <v>106</v>
      </c>
      <c r="D30" s="256">
        <v>0</v>
      </c>
      <c r="E30" s="256">
        <v>0</v>
      </c>
      <c r="F30" s="168" t="str">
        <f t="shared" si="0"/>
        <v>-</v>
      </c>
    </row>
    <row r="31" spans="1:6" customFormat="1" ht="12.75" customHeight="1" x14ac:dyDescent="0.25">
      <c r="A31" s="167" t="s">
        <v>108</v>
      </c>
      <c r="B31" s="128" t="s">
        <v>109</v>
      </c>
      <c r="C31" s="44" t="s">
        <v>108</v>
      </c>
      <c r="D31" s="256">
        <v>0</v>
      </c>
      <c r="E31" s="256">
        <v>0</v>
      </c>
      <c r="F31" s="168" t="str">
        <f t="shared" si="0"/>
        <v>-</v>
      </c>
    </row>
    <row r="32" spans="1:6" customFormat="1" ht="12.75" customHeight="1" x14ac:dyDescent="0.25">
      <c r="A32" s="167" t="s">
        <v>110</v>
      </c>
      <c r="B32" s="128" t="s">
        <v>111</v>
      </c>
      <c r="C32" s="44" t="s">
        <v>110</v>
      </c>
      <c r="D32" s="256">
        <v>0</v>
      </c>
      <c r="E32" s="256">
        <v>0</v>
      </c>
      <c r="F32" s="168" t="str">
        <f t="shared" si="0"/>
        <v>-</v>
      </c>
    </row>
    <row r="33" spans="1:6" customFormat="1" ht="12.75" customHeight="1" x14ac:dyDescent="0.25">
      <c r="A33" s="167" t="s">
        <v>112</v>
      </c>
      <c r="B33" s="128" t="s">
        <v>113</v>
      </c>
      <c r="C33" s="44" t="s">
        <v>112</v>
      </c>
      <c r="D33" s="256">
        <v>0</v>
      </c>
      <c r="E33" s="256">
        <v>0</v>
      </c>
      <c r="F33" s="168" t="str">
        <f t="shared" si="0"/>
        <v>-</v>
      </c>
    </row>
    <row r="34" spans="1:6" customFormat="1" ht="12.75" customHeight="1" x14ac:dyDescent="0.25">
      <c r="A34" s="167" t="s">
        <v>114</v>
      </c>
      <c r="B34" s="128" t="s">
        <v>115</v>
      </c>
      <c r="C34" s="44" t="s">
        <v>114</v>
      </c>
      <c r="D34" s="256">
        <v>0</v>
      </c>
      <c r="E34" s="256">
        <v>0</v>
      </c>
      <c r="F34" s="168" t="str">
        <f t="shared" si="0"/>
        <v>-</v>
      </c>
    </row>
    <row r="35" spans="1:6" customFormat="1" ht="12.75" customHeight="1" x14ac:dyDescent="0.25">
      <c r="A35" s="167" t="s">
        <v>116</v>
      </c>
      <c r="B35" s="128" t="s">
        <v>117</v>
      </c>
      <c r="C35" s="44" t="s">
        <v>116</v>
      </c>
      <c r="D35" s="256">
        <v>0</v>
      </c>
      <c r="E35" s="256">
        <v>0</v>
      </c>
      <c r="F35" s="168" t="str">
        <f t="shared" si="0"/>
        <v>-</v>
      </c>
    </row>
    <row r="36" spans="1:6" customFormat="1" ht="12.75" customHeight="1" x14ac:dyDescent="0.25">
      <c r="A36" s="167" t="s">
        <v>118</v>
      </c>
      <c r="B36" s="128" t="s">
        <v>119</v>
      </c>
      <c r="C36" s="44" t="s">
        <v>118</v>
      </c>
      <c r="D36" s="256">
        <v>0</v>
      </c>
      <c r="E36" s="256">
        <v>0</v>
      </c>
      <c r="F36" s="168" t="str">
        <f t="shared" si="0"/>
        <v>-</v>
      </c>
    </row>
    <row r="37" spans="1:6" customFormat="1" ht="12.75" customHeight="1" x14ac:dyDescent="0.25">
      <c r="A37" s="167" t="s">
        <v>120</v>
      </c>
      <c r="B37" s="128" t="s">
        <v>121</v>
      </c>
      <c r="C37" s="44" t="s">
        <v>120</v>
      </c>
      <c r="D37" s="257">
        <f>SUM(D38:D39)</f>
        <v>0</v>
      </c>
      <c r="E37" s="257">
        <f>SUM(E38:E39)</f>
        <v>0</v>
      </c>
      <c r="F37" s="168" t="str">
        <f t="shared" si="0"/>
        <v>-</v>
      </c>
    </row>
    <row r="38" spans="1:6" customFormat="1" ht="12.75" customHeight="1" x14ac:dyDescent="0.25">
      <c r="A38" s="167" t="s">
        <v>122</v>
      </c>
      <c r="B38" s="128" t="s">
        <v>123</v>
      </c>
      <c r="C38" s="44" t="s">
        <v>122</v>
      </c>
      <c r="D38" s="256">
        <v>0</v>
      </c>
      <c r="E38" s="256">
        <v>0</v>
      </c>
      <c r="F38" s="168" t="str">
        <f t="shared" si="0"/>
        <v>-</v>
      </c>
    </row>
    <row r="39" spans="1:6" customFormat="1" ht="12.75" customHeight="1" x14ac:dyDescent="0.25">
      <c r="A39" s="167" t="s">
        <v>124</v>
      </c>
      <c r="B39" s="128" t="s">
        <v>125</v>
      </c>
      <c r="C39" s="44" t="s">
        <v>124</v>
      </c>
      <c r="D39" s="256">
        <v>0</v>
      </c>
      <c r="E39" s="256">
        <v>0</v>
      </c>
      <c r="F39" s="168" t="str">
        <f t="shared" si="0"/>
        <v>-</v>
      </c>
    </row>
    <row r="40" spans="1:6" customFormat="1" ht="12.75" customHeight="1" x14ac:dyDescent="0.25">
      <c r="A40" s="167" t="s">
        <v>126</v>
      </c>
      <c r="B40" s="128" t="s">
        <v>127</v>
      </c>
      <c r="C40" s="44" t="s">
        <v>126</v>
      </c>
      <c r="D40" s="257">
        <f>SUM(D41:D43)</f>
        <v>0</v>
      </c>
      <c r="E40" s="257">
        <f>SUM(E41:E43)</f>
        <v>0</v>
      </c>
      <c r="F40" s="168" t="str">
        <f t="shared" si="0"/>
        <v>-</v>
      </c>
    </row>
    <row r="41" spans="1:6" customFormat="1" ht="12.75" customHeight="1" x14ac:dyDescent="0.25">
      <c r="A41" s="167" t="s">
        <v>128</v>
      </c>
      <c r="B41" s="128" t="s">
        <v>129</v>
      </c>
      <c r="C41" s="44" t="s">
        <v>128</v>
      </c>
      <c r="D41" s="256">
        <v>0</v>
      </c>
      <c r="E41" s="256">
        <v>0</v>
      </c>
      <c r="F41" s="168" t="str">
        <f t="shared" si="0"/>
        <v>-</v>
      </c>
    </row>
    <row r="42" spans="1:6" customFormat="1" ht="12.75" customHeight="1" x14ac:dyDescent="0.25">
      <c r="A42" s="167" t="s">
        <v>130</v>
      </c>
      <c r="B42" s="128" t="s">
        <v>131</v>
      </c>
      <c r="C42" s="44" t="s">
        <v>130</v>
      </c>
      <c r="D42" s="256">
        <v>0</v>
      </c>
      <c r="E42" s="256">
        <v>0</v>
      </c>
      <c r="F42" s="168" t="str">
        <f t="shared" si="0"/>
        <v>-</v>
      </c>
    </row>
    <row r="43" spans="1:6" customFormat="1" ht="12.75" customHeight="1" x14ac:dyDescent="0.25">
      <c r="A43" s="167" t="s">
        <v>132</v>
      </c>
      <c r="B43" s="128" t="s">
        <v>133</v>
      </c>
      <c r="C43" s="44" t="s">
        <v>132</v>
      </c>
      <c r="D43" s="256">
        <v>0</v>
      </c>
      <c r="E43" s="256">
        <v>0</v>
      </c>
      <c r="F43" s="168" t="str">
        <f t="shared" si="0"/>
        <v>-</v>
      </c>
    </row>
    <row r="44" spans="1:6" customFormat="1" ht="12.75" customHeight="1" x14ac:dyDescent="0.25">
      <c r="A44" s="167" t="s">
        <v>134</v>
      </c>
      <c r="B44" s="128" t="s">
        <v>135</v>
      </c>
      <c r="C44" s="44" t="s">
        <v>134</v>
      </c>
      <c r="D44" s="257">
        <f>D45+D48+D49</f>
        <v>0</v>
      </c>
      <c r="E44" s="257">
        <f>E45+E48+E49</f>
        <v>0</v>
      </c>
      <c r="F44" s="168" t="str">
        <f t="shared" si="0"/>
        <v>-</v>
      </c>
    </row>
    <row r="45" spans="1:6" customFormat="1" ht="12.75" customHeight="1" x14ac:dyDescent="0.25">
      <c r="A45" s="167" t="s">
        <v>136</v>
      </c>
      <c r="B45" s="128" t="s">
        <v>137</v>
      </c>
      <c r="C45" s="44" t="s">
        <v>136</v>
      </c>
      <c r="D45" s="257">
        <f>SUM(D46:D47)</f>
        <v>0</v>
      </c>
      <c r="E45" s="257">
        <f>SUM(E46:E47)</f>
        <v>0</v>
      </c>
      <c r="F45" s="168" t="str">
        <f t="shared" si="0"/>
        <v>-</v>
      </c>
    </row>
    <row r="46" spans="1:6" customFormat="1" ht="12.75" customHeight="1" x14ac:dyDescent="0.25">
      <c r="A46" s="167" t="s">
        <v>138</v>
      </c>
      <c r="B46" s="128" t="s">
        <v>139</v>
      </c>
      <c r="C46" s="44" t="s">
        <v>138</v>
      </c>
      <c r="D46" s="256">
        <v>0</v>
      </c>
      <c r="E46" s="256">
        <v>0</v>
      </c>
      <c r="F46" s="168" t="str">
        <f t="shared" si="0"/>
        <v>-</v>
      </c>
    </row>
    <row r="47" spans="1:6" customFormat="1" ht="12.75" customHeight="1" x14ac:dyDescent="0.25">
      <c r="A47" s="167" t="s">
        <v>140</v>
      </c>
      <c r="B47" s="128" t="s">
        <v>141</v>
      </c>
      <c r="C47" s="44" t="s">
        <v>140</v>
      </c>
      <c r="D47" s="256">
        <v>0</v>
      </c>
      <c r="E47" s="256">
        <v>0</v>
      </c>
      <c r="F47" s="168" t="str">
        <f t="shared" si="0"/>
        <v>-</v>
      </c>
    </row>
    <row r="48" spans="1:6" customFormat="1" ht="12.75" customHeight="1" x14ac:dyDescent="0.25">
      <c r="A48" s="167" t="s">
        <v>142</v>
      </c>
      <c r="B48" s="128" t="s">
        <v>143</v>
      </c>
      <c r="C48" s="44" t="s">
        <v>142</v>
      </c>
      <c r="D48" s="256">
        <v>0</v>
      </c>
      <c r="E48" s="256">
        <v>0</v>
      </c>
      <c r="F48" s="168" t="str">
        <f t="shared" si="0"/>
        <v>-</v>
      </c>
    </row>
    <row r="49" spans="1:6" customFormat="1" ht="12.75" customHeight="1" x14ac:dyDescent="0.25">
      <c r="A49" s="167" t="s">
        <v>144</v>
      </c>
      <c r="B49" s="128" t="s">
        <v>145</v>
      </c>
      <c r="C49" s="44" t="s">
        <v>144</v>
      </c>
      <c r="D49" s="256">
        <v>0</v>
      </c>
      <c r="E49" s="256">
        <v>0</v>
      </c>
      <c r="F49" s="168" t="str">
        <f t="shared" si="0"/>
        <v>-</v>
      </c>
    </row>
    <row r="50" spans="1:6" customFormat="1" ht="24" customHeight="1" x14ac:dyDescent="0.25">
      <c r="A50" s="167" t="s">
        <v>146</v>
      </c>
      <c r="B50" s="174" t="s">
        <v>147</v>
      </c>
      <c r="C50" s="44" t="s">
        <v>146</v>
      </c>
      <c r="D50" s="257">
        <f>D51+D54+D59+D62+D65+D68+D71+D74+D77</f>
        <v>31441.059999999998</v>
      </c>
      <c r="E50" s="257">
        <f>E51+E54+E59+E62+E65+E68+E71+E74+E77</f>
        <v>13200</v>
      </c>
      <c r="F50" s="168">
        <f t="shared" si="0"/>
        <v>41.983317356348678</v>
      </c>
    </row>
    <row r="51" spans="1:6" customFormat="1" ht="12.75" customHeight="1" x14ac:dyDescent="0.25">
      <c r="A51" s="167" t="s">
        <v>148</v>
      </c>
      <c r="B51" s="174" t="s">
        <v>149</v>
      </c>
      <c r="C51" s="44" t="s">
        <v>148</v>
      </c>
      <c r="D51" s="257">
        <f>D52+D53</f>
        <v>0</v>
      </c>
      <c r="E51" s="257">
        <f>E52+E53</f>
        <v>0</v>
      </c>
      <c r="F51" s="168" t="str">
        <f t="shared" si="0"/>
        <v>-</v>
      </c>
    </row>
    <row r="52" spans="1:6" customFormat="1" ht="12.75" customHeight="1" x14ac:dyDescent="0.25">
      <c r="A52" s="167" t="s">
        <v>150</v>
      </c>
      <c r="B52" s="174" t="s">
        <v>151</v>
      </c>
      <c r="C52" s="44" t="s">
        <v>150</v>
      </c>
      <c r="D52" s="256">
        <v>0</v>
      </c>
      <c r="E52" s="256">
        <v>0</v>
      </c>
      <c r="F52" s="168" t="str">
        <f t="shared" si="0"/>
        <v>-</v>
      </c>
    </row>
    <row r="53" spans="1:6" customFormat="1" ht="12.75" customHeight="1" x14ac:dyDescent="0.25">
      <c r="A53" s="167" t="s">
        <v>152</v>
      </c>
      <c r="B53" s="174" t="s">
        <v>153</v>
      </c>
      <c r="C53" s="44" t="s">
        <v>152</v>
      </c>
      <c r="D53" s="256">
        <v>0</v>
      </c>
      <c r="E53" s="256">
        <v>0</v>
      </c>
      <c r="F53" s="168" t="str">
        <f t="shared" si="0"/>
        <v>-</v>
      </c>
    </row>
    <row r="54" spans="1:6" customFormat="1" ht="24" customHeight="1" x14ac:dyDescent="0.25">
      <c r="A54" s="167" t="s">
        <v>154</v>
      </c>
      <c r="B54" s="174" t="s">
        <v>155</v>
      </c>
      <c r="C54" s="44" t="s">
        <v>154</v>
      </c>
      <c r="D54" s="257">
        <f>SUM(D55:D58)</f>
        <v>0</v>
      </c>
      <c r="E54" s="257">
        <f>SUM(E55:E58)</f>
        <v>0</v>
      </c>
      <c r="F54" s="168" t="str">
        <f t="shared" si="0"/>
        <v>-</v>
      </c>
    </row>
    <row r="55" spans="1:6" customFormat="1" ht="12.75" customHeight="1" x14ac:dyDescent="0.25">
      <c r="A55" s="167" t="s">
        <v>156</v>
      </c>
      <c r="B55" s="174" t="s">
        <v>157</v>
      </c>
      <c r="C55" s="44" t="s">
        <v>156</v>
      </c>
      <c r="D55" s="256">
        <v>0</v>
      </c>
      <c r="E55" s="256">
        <v>0</v>
      </c>
      <c r="F55" s="168" t="str">
        <f t="shared" si="0"/>
        <v>-</v>
      </c>
    </row>
    <row r="56" spans="1:6" customFormat="1" ht="12.75" customHeight="1" x14ac:dyDescent="0.25">
      <c r="A56" s="167" t="s">
        <v>158</v>
      </c>
      <c r="B56" s="174" t="s">
        <v>159</v>
      </c>
      <c r="C56" s="44" t="s">
        <v>158</v>
      </c>
      <c r="D56" s="256">
        <v>0</v>
      </c>
      <c r="E56" s="256">
        <v>0</v>
      </c>
      <c r="F56" s="168" t="str">
        <f t="shared" si="0"/>
        <v>-</v>
      </c>
    </row>
    <row r="57" spans="1:6" customFormat="1" ht="12.75" customHeight="1" x14ac:dyDescent="0.25">
      <c r="A57" s="167" t="s">
        <v>160</v>
      </c>
      <c r="B57" s="174" t="s">
        <v>161</v>
      </c>
      <c r="C57" s="44" t="s">
        <v>160</v>
      </c>
      <c r="D57" s="256">
        <v>0</v>
      </c>
      <c r="E57" s="256">
        <v>0</v>
      </c>
      <c r="F57" s="168" t="str">
        <f t="shared" si="0"/>
        <v>-</v>
      </c>
    </row>
    <row r="58" spans="1:6" customFormat="1" ht="12.75" customHeight="1" x14ac:dyDescent="0.25">
      <c r="A58" s="167" t="s">
        <v>162</v>
      </c>
      <c r="B58" s="174" t="s">
        <v>163</v>
      </c>
      <c r="C58" s="44" t="s">
        <v>162</v>
      </c>
      <c r="D58" s="256">
        <v>0</v>
      </c>
      <c r="E58" s="256">
        <v>0</v>
      </c>
      <c r="F58" s="168" t="str">
        <f t="shared" si="0"/>
        <v>-</v>
      </c>
    </row>
    <row r="59" spans="1:6" customFormat="1" ht="24" customHeight="1" x14ac:dyDescent="0.25">
      <c r="A59" s="167" t="s">
        <v>164</v>
      </c>
      <c r="B59" s="174" t="s">
        <v>165</v>
      </c>
      <c r="C59" s="44" t="s">
        <v>164</v>
      </c>
      <c r="D59" s="257">
        <f>SUM(D60:D61)</f>
        <v>0</v>
      </c>
      <c r="E59" s="257">
        <f>SUM(E60:E61)</f>
        <v>0</v>
      </c>
      <c r="F59" s="168" t="str">
        <f t="shared" si="0"/>
        <v>-</v>
      </c>
    </row>
    <row r="60" spans="1:6" customFormat="1" ht="24" customHeight="1" x14ac:dyDescent="0.25">
      <c r="A60" s="167" t="s">
        <v>166</v>
      </c>
      <c r="B60" s="174" t="s">
        <v>167</v>
      </c>
      <c r="C60" s="44" t="s">
        <v>166</v>
      </c>
      <c r="D60" s="256">
        <v>0</v>
      </c>
      <c r="E60" s="256">
        <v>0</v>
      </c>
      <c r="F60" s="168" t="str">
        <f t="shared" si="0"/>
        <v>-</v>
      </c>
    </row>
    <row r="61" spans="1:6" customFormat="1" ht="24" customHeight="1" x14ac:dyDescent="0.25">
      <c r="A61" s="167" t="s">
        <v>168</v>
      </c>
      <c r="B61" s="174" t="s">
        <v>169</v>
      </c>
      <c r="C61" s="44" t="s">
        <v>168</v>
      </c>
      <c r="D61" s="256">
        <v>0</v>
      </c>
      <c r="E61" s="256">
        <v>0</v>
      </c>
      <c r="F61" s="168" t="str">
        <f t="shared" si="0"/>
        <v>-</v>
      </c>
    </row>
    <row r="62" spans="1:6" customFormat="1" ht="12.75" customHeight="1" x14ac:dyDescent="0.25">
      <c r="A62" s="167" t="s">
        <v>170</v>
      </c>
      <c r="B62" s="128" t="s">
        <v>171</v>
      </c>
      <c r="C62" s="44" t="s">
        <v>170</v>
      </c>
      <c r="D62" s="257">
        <f>SUM(D63:D64)</f>
        <v>0</v>
      </c>
      <c r="E62" s="257">
        <f>SUM(E63:E64)</f>
        <v>0</v>
      </c>
      <c r="F62" s="168" t="str">
        <f t="shared" si="0"/>
        <v>-</v>
      </c>
    </row>
    <row r="63" spans="1:6" customFormat="1" ht="12.75" customHeight="1" x14ac:dyDescent="0.25">
      <c r="A63" s="167" t="s">
        <v>172</v>
      </c>
      <c r="B63" s="128" t="s">
        <v>173</v>
      </c>
      <c r="C63" s="44" t="s">
        <v>172</v>
      </c>
      <c r="D63" s="256">
        <v>0</v>
      </c>
      <c r="E63" s="256">
        <v>0</v>
      </c>
      <c r="F63" s="168" t="str">
        <f t="shared" si="0"/>
        <v>-</v>
      </c>
    </row>
    <row r="64" spans="1:6" customFormat="1" ht="12.75" customHeight="1" x14ac:dyDescent="0.25">
      <c r="A64" s="167" t="s">
        <v>174</v>
      </c>
      <c r="B64" s="128" t="s">
        <v>175</v>
      </c>
      <c r="C64" s="44" t="s">
        <v>174</v>
      </c>
      <c r="D64" s="256">
        <v>0</v>
      </c>
      <c r="E64" s="256">
        <v>0</v>
      </c>
      <c r="F64" s="168" t="str">
        <f t="shared" si="0"/>
        <v>-</v>
      </c>
    </row>
    <row r="65" spans="1:6" customFormat="1" ht="12.75" customHeight="1" x14ac:dyDescent="0.25">
      <c r="A65" s="167" t="s">
        <v>176</v>
      </c>
      <c r="B65" s="128" t="s">
        <v>177</v>
      </c>
      <c r="C65" s="44" t="s">
        <v>176</v>
      </c>
      <c r="D65" s="257">
        <f>SUM(D66:D67)</f>
        <v>0</v>
      </c>
      <c r="E65" s="257">
        <f>SUM(E66:E67)</f>
        <v>0</v>
      </c>
      <c r="F65" s="168" t="str">
        <f t="shared" si="0"/>
        <v>-</v>
      </c>
    </row>
    <row r="66" spans="1:6" customFormat="1" ht="12.75" customHeight="1" x14ac:dyDescent="0.25">
      <c r="A66" s="167" t="s">
        <v>178</v>
      </c>
      <c r="B66" s="128" t="s">
        <v>179</v>
      </c>
      <c r="C66" s="44" t="s">
        <v>178</v>
      </c>
      <c r="D66" s="256">
        <v>0</v>
      </c>
      <c r="E66" s="256">
        <v>0</v>
      </c>
      <c r="F66" s="168" t="str">
        <f t="shared" si="0"/>
        <v>-</v>
      </c>
    </row>
    <row r="67" spans="1:6" customFormat="1" ht="12.75" customHeight="1" x14ac:dyDescent="0.25">
      <c r="A67" s="167" t="s">
        <v>180</v>
      </c>
      <c r="B67" s="128" t="s">
        <v>181</v>
      </c>
      <c r="C67" s="44" t="s">
        <v>180</v>
      </c>
      <c r="D67" s="256">
        <v>0</v>
      </c>
      <c r="E67" s="256">
        <v>0</v>
      </c>
      <c r="F67" s="168" t="str">
        <f t="shared" si="0"/>
        <v>-</v>
      </c>
    </row>
    <row r="68" spans="1:6" customFormat="1" ht="24" customHeight="1" x14ac:dyDescent="0.25">
      <c r="A68" s="167" t="s">
        <v>182</v>
      </c>
      <c r="B68" s="173" t="s">
        <v>183</v>
      </c>
      <c r="C68" s="44" t="s">
        <v>182</v>
      </c>
      <c r="D68" s="257">
        <f>SUM(D69:D70)</f>
        <v>11228.81</v>
      </c>
      <c r="E68" s="257">
        <f>SUM(E69:E70)</f>
        <v>13200</v>
      </c>
      <c r="F68" s="168">
        <f t="shared" si="0"/>
        <v>117.55475424377116</v>
      </c>
    </row>
    <row r="69" spans="1:6" customFormat="1" ht="12.75" customHeight="1" x14ac:dyDescent="0.25">
      <c r="A69" s="167" t="s">
        <v>184</v>
      </c>
      <c r="B69" s="128" t="s">
        <v>185</v>
      </c>
      <c r="C69" s="44" t="s">
        <v>184</v>
      </c>
      <c r="D69" s="256">
        <v>0</v>
      </c>
      <c r="E69" s="256">
        <v>700</v>
      </c>
      <c r="F69" s="168" t="str">
        <f t="shared" si="0"/>
        <v>-</v>
      </c>
    </row>
    <row r="70" spans="1:6" customFormat="1" ht="24" customHeight="1" x14ac:dyDescent="0.25">
      <c r="A70" s="167" t="s">
        <v>186</v>
      </c>
      <c r="B70" s="128" t="s">
        <v>187</v>
      </c>
      <c r="C70" s="44" t="s">
        <v>186</v>
      </c>
      <c r="D70" s="256">
        <v>11228.81</v>
      </c>
      <c r="E70" s="256">
        <v>12500</v>
      </c>
      <c r="F70" s="168">
        <f t="shared" ref="F70:F133" si="1">IF(D70&lt;&gt;0,IF(E70/D70&gt;=100,"&gt;&gt;100",E70/D70*100),"-")</f>
        <v>111.32079000357118</v>
      </c>
    </row>
    <row r="71" spans="1:6" customFormat="1" ht="24" customHeight="1" x14ac:dyDescent="0.25">
      <c r="A71" s="167" t="s">
        <v>188</v>
      </c>
      <c r="B71" s="128" t="s">
        <v>189</v>
      </c>
      <c r="C71" s="44" t="s">
        <v>188</v>
      </c>
      <c r="D71" s="257">
        <f>SUM(D72:D73)</f>
        <v>0</v>
      </c>
      <c r="E71" s="257">
        <f>SUM(E72:E73)</f>
        <v>0</v>
      </c>
      <c r="F71" s="168" t="str">
        <f t="shared" si="1"/>
        <v>-</v>
      </c>
    </row>
    <row r="72" spans="1:6" customFormat="1" ht="12.75" customHeight="1" x14ac:dyDescent="0.25">
      <c r="A72" s="167" t="s">
        <v>190</v>
      </c>
      <c r="B72" s="128" t="s">
        <v>191</v>
      </c>
      <c r="C72" s="44" t="s">
        <v>190</v>
      </c>
      <c r="D72" s="256">
        <v>0</v>
      </c>
      <c r="E72" s="256">
        <v>0</v>
      </c>
      <c r="F72" s="168" t="str">
        <f t="shared" si="1"/>
        <v>-</v>
      </c>
    </row>
    <row r="73" spans="1:6" customFormat="1" ht="12.75" customHeight="1" x14ac:dyDescent="0.25">
      <c r="A73" s="167" t="s">
        <v>192</v>
      </c>
      <c r="B73" s="128" t="s">
        <v>193</v>
      </c>
      <c r="C73" s="44" t="s">
        <v>192</v>
      </c>
      <c r="D73" s="256">
        <v>0</v>
      </c>
      <c r="E73" s="256">
        <v>0</v>
      </c>
      <c r="F73" s="168" t="str">
        <f t="shared" si="1"/>
        <v>-</v>
      </c>
    </row>
    <row r="74" spans="1:6" customFormat="1" ht="12.75" customHeight="1" x14ac:dyDescent="0.25">
      <c r="A74" s="167" t="s">
        <v>194</v>
      </c>
      <c r="B74" s="128" t="s">
        <v>195</v>
      </c>
      <c r="C74" s="44" t="s">
        <v>194</v>
      </c>
      <c r="D74" s="257">
        <f>SUM(D75:D76)</f>
        <v>20212.25</v>
      </c>
      <c r="E74" s="257">
        <f>SUM(E75:E76)</f>
        <v>0</v>
      </c>
      <c r="F74" s="168">
        <f t="shared" si="1"/>
        <v>0</v>
      </c>
    </row>
    <row r="75" spans="1:6" customFormat="1" ht="12.75" customHeight="1" x14ac:dyDescent="0.25">
      <c r="A75" s="167" t="s">
        <v>196</v>
      </c>
      <c r="B75" s="128" t="s">
        <v>197</v>
      </c>
      <c r="C75" s="44" t="s">
        <v>196</v>
      </c>
      <c r="D75" s="256">
        <v>20212.25</v>
      </c>
      <c r="E75" s="256">
        <v>0</v>
      </c>
      <c r="F75" s="168">
        <f t="shared" si="1"/>
        <v>0</v>
      </c>
    </row>
    <row r="76" spans="1:6" customFormat="1" ht="12.75" customHeight="1" x14ac:dyDescent="0.25">
      <c r="A76" s="167" t="s">
        <v>198</v>
      </c>
      <c r="B76" s="128" t="s">
        <v>199</v>
      </c>
      <c r="C76" s="44" t="s">
        <v>198</v>
      </c>
      <c r="D76" s="256">
        <v>0</v>
      </c>
      <c r="E76" s="256">
        <v>0</v>
      </c>
      <c r="F76" s="168" t="str">
        <f t="shared" si="1"/>
        <v>-</v>
      </c>
    </row>
    <row r="77" spans="1:6" customFormat="1" ht="24" customHeight="1" x14ac:dyDescent="0.25">
      <c r="A77" s="167" t="s">
        <v>200</v>
      </c>
      <c r="B77" s="128" t="s">
        <v>201</v>
      </c>
      <c r="C77" s="44" t="s">
        <v>200</v>
      </c>
      <c r="D77" s="257">
        <f>SUM(D78:D81)</f>
        <v>0</v>
      </c>
      <c r="E77" s="257">
        <f>SUM(E78:E81)</f>
        <v>0</v>
      </c>
      <c r="F77" s="168" t="str">
        <f t="shared" si="1"/>
        <v>-</v>
      </c>
    </row>
    <row r="78" spans="1:6" customFormat="1" ht="12.75" customHeight="1" x14ac:dyDescent="0.25">
      <c r="A78" s="167" t="s">
        <v>202</v>
      </c>
      <c r="B78" s="128" t="s">
        <v>203</v>
      </c>
      <c r="C78" s="44" t="s">
        <v>202</v>
      </c>
      <c r="D78" s="256">
        <v>0</v>
      </c>
      <c r="E78" s="256">
        <v>0</v>
      </c>
      <c r="F78" s="168" t="str">
        <f t="shared" si="1"/>
        <v>-</v>
      </c>
    </row>
    <row r="79" spans="1:6" customFormat="1" ht="12.75" customHeight="1" x14ac:dyDescent="0.25">
      <c r="A79" s="167" t="s">
        <v>204</v>
      </c>
      <c r="B79" s="128" t="s">
        <v>205</v>
      </c>
      <c r="C79" s="44" t="s">
        <v>204</v>
      </c>
      <c r="D79" s="256">
        <v>0</v>
      </c>
      <c r="E79" s="256">
        <v>0</v>
      </c>
      <c r="F79" s="168" t="str">
        <f t="shared" si="1"/>
        <v>-</v>
      </c>
    </row>
    <row r="80" spans="1:6" customFormat="1" ht="24" customHeight="1" x14ac:dyDescent="0.25">
      <c r="A80" s="167" t="s">
        <v>206</v>
      </c>
      <c r="B80" s="128" t="s">
        <v>207</v>
      </c>
      <c r="C80" s="44" t="s">
        <v>206</v>
      </c>
      <c r="D80" s="256">
        <v>0</v>
      </c>
      <c r="E80" s="256">
        <v>0</v>
      </c>
      <c r="F80" s="168" t="str">
        <f t="shared" si="1"/>
        <v>-</v>
      </c>
    </row>
    <row r="81" spans="1:6" customFormat="1" ht="24" customHeight="1" x14ac:dyDescent="0.25">
      <c r="A81" s="167" t="s">
        <v>208</v>
      </c>
      <c r="B81" s="128" t="s">
        <v>209</v>
      </c>
      <c r="C81" s="44" t="s">
        <v>208</v>
      </c>
      <c r="D81" s="256">
        <v>0</v>
      </c>
      <c r="E81" s="256">
        <v>0</v>
      </c>
      <c r="F81" s="168" t="str">
        <f t="shared" si="1"/>
        <v>-</v>
      </c>
    </row>
    <row r="82" spans="1:6" customFormat="1" ht="12.75" customHeight="1" x14ac:dyDescent="0.25">
      <c r="A82" s="167" t="s">
        <v>210</v>
      </c>
      <c r="B82" s="128" t="s">
        <v>211</v>
      </c>
      <c r="C82" s="44" t="s">
        <v>210</v>
      </c>
      <c r="D82" s="257">
        <f>D83+D91+D98</f>
        <v>0.02</v>
      </c>
      <c r="E82" s="257">
        <f>E83+E91+E98</f>
        <v>0.23</v>
      </c>
      <c r="F82" s="168">
        <f t="shared" si="1"/>
        <v>1150</v>
      </c>
    </row>
    <row r="83" spans="1:6" customFormat="1" ht="12.75" customHeight="1" x14ac:dyDescent="0.25">
      <c r="A83" s="167" t="s">
        <v>212</v>
      </c>
      <c r="B83" s="128" t="s">
        <v>213</v>
      </c>
      <c r="C83" s="44" t="s">
        <v>212</v>
      </c>
      <c r="D83" s="257">
        <f>SUM(D84:D90)</f>
        <v>0.02</v>
      </c>
      <c r="E83" s="257">
        <f>SUM(E84:E90)</f>
        <v>0.23</v>
      </c>
      <c r="F83" s="168">
        <f t="shared" si="1"/>
        <v>1150</v>
      </c>
    </row>
    <row r="84" spans="1:6" customFormat="1" ht="12.75" customHeight="1" x14ac:dyDescent="0.25">
      <c r="A84" s="167" t="s">
        <v>214</v>
      </c>
      <c r="B84" s="128" t="s">
        <v>215</v>
      </c>
      <c r="C84" s="44" t="s">
        <v>214</v>
      </c>
      <c r="D84" s="256">
        <v>0</v>
      </c>
      <c r="E84" s="256">
        <v>0</v>
      </c>
      <c r="F84" s="168" t="str">
        <f t="shared" si="1"/>
        <v>-</v>
      </c>
    </row>
    <row r="85" spans="1:6" customFormat="1" ht="12.75" customHeight="1" x14ac:dyDescent="0.25">
      <c r="A85" s="167" t="s">
        <v>216</v>
      </c>
      <c r="B85" s="128" t="s">
        <v>217</v>
      </c>
      <c r="C85" s="44" t="s">
        <v>216</v>
      </c>
      <c r="D85" s="256">
        <v>0.02</v>
      </c>
      <c r="E85" s="256">
        <v>0.23</v>
      </c>
      <c r="F85" s="168">
        <f t="shared" si="1"/>
        <v>1150</v>
      </c>
    </row>
    <row r="86" spans="1:6" customFormat="1" ht="12.75" customHeight="1" x14ac:dyDescent="0.25">
      <c r="A86" s="167" t="s">
        <v>218</v>
      </c>
      <c r="B86" s="128" t="s">
        <v>219</v>
      </c>
      <c r="C86" s="44" t="s">
        <v>218</v>
      </c>
      <c r="D86" s="256">
        <v>0</v>
      </c>
      <c r="E86" s="256">
        <v>0</v>
      </c>
      <c r="F86" s="168" t="str">
        <f t="shared" si="1"/>
        <v>-</v>
      </c>
    </row>
    <row r="87" spans="1:6" customFormat="1" ht="12.75" customHeight="1" x14ac:dyDescent="0.25">
      <c r="A87" s="167" t="s">
        <v>220</v>
      </c>
      <c r="B87" s="128" t="s">
        <v>221</v>
      </c>
      <c r="C87" s="44" t="s">
        <v>220</v>
      </c>
      <c r="D87" s="256">
        <v>0</v>
      </c>
      <c r="E87" s="256">
        <v>0</v>
      </c>
      <c r="F87" s="168" t="str">
        <f t="shared" si="1"/>
        <v>-</v>
      </c>
    </row>
    <row r="88" spans="1:6" customFormat="1" ht="12.75" customHeight="1" x14ac:dyDescent="0.25">
      <c r="A88" s="167" t="s">
        <v>222</v>
      </c>
      <c r="B88" s="128" t="s">
        <v>223</v>
      </c>
      <c r="C88" s="44" t="s">
        <v>222</v>
      </c>
      <c r="D88" s="256">
        <v>0</v>
      </c>
      <c r="E88" s="256">
        <v>0</v>
      </c>
      <c r="F88" s="168" t="str">
        <f t="shared" si="1"/>
        <v>-</v>
      </c>
    </row>
    <row r="89" spans="1:6" customFormat="1" ht="24" customHeight="1" x14ac:dyDescent="0.25">
      <c r="A89" s="167" t="s">
        <v>224</v>
      </c>
      <c r="B89" s="128" t="s">
        <v>225</v>
      </c>
      <c r="C89" s="44" t="s">
        <v>224</v>
      </c>
      <c r="D89" s="256">
        <v>0</v>
      </c>
      <c r="E89" s="256">
        <v>0</v>
      </c>
      <c r="F89" s="168" t="str">
        <f t="shared" si="1"/>
        <v>-</v>
      </c>
    </row>
    <row r="90" spans="1:6" customFormat="1" ht="12.75" customHeight="1" x14ac:dyDescent="0.25">
      <c r="A90" s="167" t="s">
        <v>226</v>
      </c>
      <c r="B90" s="128" t="s">
        <v>227</v>
      </c>
      <c r="C90" s="44" t="s">
        <v>226</v>
      </c>
      <c r="D90" s="256">
        <v>0</v>
      </c>
      <c r="E90" s="256">
        <v>0</v>
      </c>
      <c r="F90" s="168" t="str">
        <f t="shared" si="1"/>
        <v>-</v>
      </c>
    </row>
    <row r="91" spans="1:6" customFormat="1" ht="12.75" customHeight="1" x14ac:dyDescent="0.25">
      <c r="A91" s="167" t="s">
        <v>228</v>
      </c>
      <c r="B91" s="128" t="s">
        <v>229</v>
      </c>
      <c r="C91" s="44" t="s">
        <v>228</v>
      </c>
      <c r="D91" s="257">
        <f>SUM(D92:D97)</f>
        <v>0</v>
      </c>
      <c r="E91" s="257">
        <f>SUM(E92:E97)</f>
        <v>0</v>
      </c>
      <c r="F91" s="168" t="str">
        <f t="shared" si="1"/>
        <v>-</v>
      </c>
    </row>
    <row r="92" spans="1:6" customFormat="1" ht="12.75" customHeight="1" x14ac:dyDescent="0.25">
      <c r="A92" s="167" t="s">
        <v>230</v>
      </c>
      <c r="B92" s="128" t="s">
        <v>231</v>
      </c>
      <c r="C92" s="44" t="s">
        <v>230</v>
      </c>
      <c r="D92" s="256">
        <v>0</v>
      </c>
      <c r="E92" s="256">
        <v>0</v>
      </c>
      <c r="F92" s="168" t="str">
        <f t="shared" si="1"/>
        <v>-</v>
      </c>
    </row>
    <row r="93" spans="1:6" customFormat="1" ht="12.75" customHeight="1" x14ac:dyDescent="0.25">
      <c r="A93" s="167" t="s">
        <v>232</v>
      </c>
      <c r="B93" s="128" t="s">
        <v>233</v>
      </c>
      <c r="C93" s="44" t="s">
        <v>232</v>
      </c>
      <c r="D93" s="256">
        <v>0</v>
      </c>
      <c r="E93" s="256">
        <v>0</v>
      </c>
      <c r="F93" s="168" t="str">
        <f t="shared" si="1"/>
        <v>-</v>
      </c>
    </row>
    <row r="94" spans="1:6" customFormat="1" ht="12.75" customHeight="1" x14ac:dyDescent="0.25">
      <c r="A94" s="167" t="s">
        <v>234</v>
      </c>
      <c r="B94" s="128" t="s">
        <v>235</v>
      </c>
      <c r="C94" s="44" t="s">
        <v>234</v>
      </c>
      <c r="D94" s="256">
        <v>0</v>
      </c>
      <c r="E94" s="256">
        <v>0</v>
      </c>
      <c r="F94" s="168" t="str">
        <f t="shared" si="1"/>
        <v>-</v>
      </c>
    </row>
    <row r="95" spans="1:6" customFormat="1" ht="12.75" customHeight="1" x14ac:dyDescent="0.25">
      <c r="A95" s="167" t="s">
        <v>236</v>
      </c>
      <c r="B95" s="128" t="s">
        <v>237</v>
      </c>
      <c r="C95" s="44" t="s">
        <v>236</v>
      </c>
      <c r="D95" s="256">
        <v>0</v>
      </c>
      <c r="E95" s="256">
        <v>0</v>
      </c>
      <c r="F95" s="168" t="str">
        <f t="shared" si="1"/>
        <v>-</v>
      </c>
    </row>
    <row r="96" spans="1:6" customFormat="1" ht="12.75" customHeight="1" x14ac:dyDescent="0.25">
      <c r="A96" s="167" t="s">
        <v>238</v>
      </c>
      <c r="B96" s="128" t="s">
        <v>239</v>
      </c>
      <c r="C96" s="44" t="s">
        <v>238</v>
      </c>
      <c r="D96" s="256">
        <v>0</v>
      </c>
      <c r="E96" s="256">
        <v>0</v>
      </c>
      <c r="F96" s="168" t="str">
        <f t="shared" si="1"/>
        <v>-</v>
      </c>
    </row>
    <row r="97" spans="1:6" customFormat="1" ht="12.75" customHeight="1" x14ac:dyDescent="0.25">
      <c r="A97" s="167" t="s">
        <v>240</v>
      </c>
      <c r="B97" s="128" t="s">
        <v>241</v>
      </c>
      <c r="C97" s="44" t="s">
        <v>240</v>
      </c>
      <c r="D97" s="256">
        <v>0</v>
      </c>
      <c r="E97" s="256">
        <v>0</v>
      </c>
      <c r="F97" s="168" t="str">
        <f t="shared" si="1"/>
        <v>-</v>
      </c>
    </row>
    <row r="98" spans="1:6" customFormat="1" ht="12.75" customHeight="1" x14ac:dyDescent="0.25">
      <c r="A98" s="167" t="s">
        <v>242</v>
      </c>
      <c r="B98" s="128" t="s">
        <v>243</v>
      </c>
      <c r="C98" s="44" t="s">
        <v>242</v>
      </c>
      <c r="D98" s="257">
        <f>SUM(D99:D105)</f>
        <v>0</v>
      </c>
      <c r="E98" s="257">
        <f>SUM(E99:E105)</f>
        <v>0</v>
      </c>
      <c r="F98" s="168" t="str">
        <f t="shared" si="1"/>
        <v>-</v>
      </c>
    </row>
    <row r="99" spans="1:6" customFormat="1" ht="24" customHeight="1" x14ac:dyDescent="0.25">
      <c r="A99" s="167" t="s">
        <v>244</v>
      </c>
      <c r="B99" s="128" t="s">
        <v>245</v>
      </c>
      <c r="C99" s="44" t="s">
        <v>244</v>
      </c>
      <c r="D99" s="256">
        <v>0</v>
      </c>
      <c r="E99" s="256">
        <v>0</v>
      </c>
      <c r="F99" s="168" t="str">
        <f t="shared" si="1"/>
        <v>-</v>
      </c>
    </row>
    <row r="100" spans="1:6" customFormat="1" ht="24" customHeight="1" x14ac:dyDescent="0.25">
      <c r="A100" s="167" t="s">
        <v>246</v>
      </c>
      <c r="B100" s="173" t="s">
        <v>247</v>
      </c>
      <c r="C100" s="44" t="s">
        <v>246</v>
      </c>
      <c r="D100" s="256">
        <v>0</v>
      </c>
      <c r="E100" s="256">
        <v>0</v>
      </c>
      <c r="F100" s="168" t="str">
        <f t="shared" si="1"/>
        <v>-</v>
      </c>
    </row>
    <row r="101" spans="1:6" customFormat="1" ht="24" customHeight="1" x14ac:dyDescent="0.25">
      <c r="A101" s="167" t="s">
        <v>248</v>
      </c>
      <c r="B101" s="173" t="s">
        <v>249</v>
      </c>
      <c r="C101" s="44" t="s">
        <v>248</v>
      </c>
      <c r="D101" s="256">
        <v>0</v>
      </c>
      <c r="E101" s="256">
        <v>0</v>
      </c>
      <c r="F101" s="168" t="str">
        <f t="shared" si="1"/>
        <v>-</v>
      </c>
    </row>
    <row r="102" spans="1:6" customFormat="1" ht="24" customHeight="1" x14ac:dyDescent="0.25">
      <c r="A102" s="167" t="s">
        <v>250</v>
      </c>
      <c r="B102" s="128" t="s">
        <v>251</v>
      </c>
      <c r="C102" s="44" t="s">
        <v>250</v>
      </c>
      <c r="D102" s="256">
        <v>0</v>
      </c>
      <c r="E102" s="256">
        <v>0</v>
      </c>
      <c r="F102" s="168" t="str">
        <f t="shared" si="1"/>
        <v>-</v>
      </c>
    </row>
    <row r="103" spans="1:6" customFormat="1" ht="24" customHeight="1" x14ac:dyDescent="0.25">
      <c r="A103" s="167" t="s">
        <v>252</v>
      </c>
      <c r="B103" s="173" t="s">
        <v>253</v>
      </c>
      <c r="C103" s="44" t="s">
        <v>252</v>
      </c>
      <c r="D103" s="256">
        <v>0</v>
      </c>
      <c r="E103" s="256">
        <v>0</v>
      </c>
      <c r="F103" s="168" t="str">
        <f t="shared" si="1"/>
        <v>-</v>
      </c>
    </row>
    <row r="104" spans="1:6" customFormat="1" ht="24" customHeight="1" x14ac:dyDescent="0.25">
      <c r="A104" s="167" t="s">
        <v>254</v>
      </c>
      <c r="B104" s="173" t="s">
        <v>255</v>
      </c>
      <c r="C104" s="44" t="s">
        <v>254</v>
      </c>
      <c r="D104" s="256">
        <v>0</v>
      </c>
      <c r="E104" s="256">
        <v>0</v>
      </c>
      <c r="F104" s="168" t="str">
        <f t="shared" si="1"/>
        <v>-</v>
      </c>
    </row>
    <row r="105" spans="1:6" customFormat="1" ht="12.75" customHeight="1" x14ac:dyDescent="0.25">
      <c r="A105" s="167" t="s">
        <v>256</v>
      </c>
      <c r="B105" s="128" t="s">
        <v>257</v>
      </c>
      <c r="C105" s="44" t="s">
        <v>256</v>
      </c>
      <c r="D105" s="256">
        <v>0</v>
      </c>
      <c r="E105" s="256">
        <v>0</v>
      </c>
      <c r="F105" s="168" t="str">
        <f t="shared" si="1"/>
        <v>-</v>
      </c>
    </row>
    <row r="106" spans="1:6" customFormat="1" ht="24" customHeight="1" x14ac:dyDescent="0.25">
      <c r="A106" s="167" t="s">
        <v>258</v>
      </c>
      <c r="B106" s="128" t="s">
        <v>259</v>
      </c>
      <c r="C106" s="44" t="s">
        <v>258</v>
      </c>
      <c r="D106" s="257">
        <f>D107+D112+D120</f>
        <v>12284.12</v>
      </c>
      <c r="E106" s="257">
        <f>E107+E112+E120</f>
        <v>12908.93</v>
      </c>
      <c r="F106" s="168">
        <f t="shared" si="1"/>
        <v>105.08632282979977</v>
      </c>
    </row>
    <row r="107" spans="1:6" customFormat="1" ht="12.75" customHeight="1" x14ac:dyDescent="0.25">
      <c r="A107" s="167" t="s">
        <v>260</v>
      </c>
      <c r="B107" s="128" t="s">
        <v>261</v>
      </c>
      <c r="C107" s="44" t="s">
        <v>260</v>
      </c>
      <c r="D107" s="257">
        <f>SUM(D108:D111)</f>
        <v>0</v>
      </c>
      <c r="E107" s="257">
        <f>SUM(E108:E111)</f>
        <v>0</v>
      </c>
      <c r="F107" s="168" t="str">
        <f t="shared" si="1"/>
        <v>-</v>
      </c>
    </row>
    <row r="108" spans="1:6" customFormat="1" ht="12.75" customHeight="1" x14ac:dyDescent="0.25">
      <c r="A108" s="167" t="s">
        <v>262</v>
      </c>
      <c r="B108" s="128" t="s">
        <v>263</v>
      </c>
      <c r="C108" s="44" t="s">
        <v>262</v>
      </c>
      <c r="D108" s="256">
        <v>0</v>
      </c>
      <c r="E108" s="256">
        <v>0</v>
      </c>
      <c r="F108" s="168" t="str">
        <f t="shared" si="1"/>
        <v>-</v>
      </c>
    </row>
    <row r="109" spans="1:6" customFormat="1" ht="12.75" customHeight="1" x14ac:dyDescent="0.25">
      <c r="A109" s="167" t="s">
        <v>264</v>
      </c>
      <c r="B109" s="128" t="s">
        <v>265</v>
      </c>
      <c r="C109" s="44" t="s">
        <v>264</v>
      </c>
      <c r="D109" s="256">
        <v>0</v>
      </c>
      <c r="E109" s="256">
        <v>0</v>
      </c>
      <c r="F109" s="168" t="str">
        <f t="shared" si="1"/>
        <v>-</v>
      </c>
    </row>
    <row r="110" spans="1:6" customFormat="1" ht="12.75" customHeight="1" x14ac:dyDescent="0.25">
      <c r="A110" s="167" t="s">
        <v>266</v>
      </c>
      <c r="B110" s="128" t="s">
        <v>267</v>
      </c>
      <c r="C110" s="44" t="s">
        <v>266</v>
      </c>
      <c r="D110" s="256">
        <v>0</v>
      </c>
      <c r="E110" s="256">
        <v>0</v>
      </c>
      <c r="F110" s="168" t="str">
        <f t="shared" si="1"/>
        <v>-</v>
      </c>
    </row>
    <row r="111" spans="1:6" customFormat="1" ht="12.75" customHeight="1" x14ac:dyDescent="0.25">
      <c r="A111" s="167" t="s">
        <v>268</v>
      </c>
      <c r="B111" s="128" t="s">
        <v>269</v>
      </c>
      <c r="C111" s="44" t="s">
        <v>268</v>
      </c>
      <c r="D111" s="256">
        <v>0</v>
      </c>
      <c r="E111" s="256">
        <v>0</v>
      </c>
      <c r="F111" s="168" t="str">
        <f t="shared" si="1"/>
        <v>-</v>
      </c>
    </row>
    <row r="112" spans="1:6" customFormat="1" ht="12.75" customHeight="1" x14ac:dyDescent="0.25">
      <c r="A112" s="167" t="s">
        <v>270</v>
      </c>
      <c r="B112" s="128" t="s">
        <v>271</v>
      </c>
      <c r="C112" s="44" t="s">
        <v>270</v>
      </c>
      <c r="D112" s="257">
        <f>SUM(D113:D119)</f>
        <v>12284.12</v>
      </c>
      <c r="E112" s="257">
        <f>SUM(E113:E119)</f>
        <v>12908.93</v>
      </c>
      <c r="F112" s="168">
        <f t="shared" si="1"/>
        <v>105.08632282979977</v>
      </c>
    </row>
    <row r="113" spans="1:6" customFormat="1" ht="12.75" customHeight="1" x14ac:dyDescent="0.25">
      <c r="A113" s="167" t="s">
        <v>272</v>
      </c>
      <c r="B113" s="128" t="s">
        <v>273</v>
      </c>
      <c r="C113" s="44" t="s">
        <v>272</v>
      </c>
      <c r="D113" s="256">
        <v>0</v>
      </c>
      <c r="E113" s="256">
        <v>0</v>
      </c>
      <c r="F113" s="168" t="str">
        <f t="shared" si="1"/>
        <v>-</v>
      </c>
    </row>
    <row r="114" spans="1:6" customFormat="1" ht="12.75" customHeight="1" x14ac:dyDescent="0.25">
      <c r="A114" s="167" t="s">
        <v>274</v>
      </c>
      <c r="B114" s="128" t="s">
        <v>275</v>
      </c>
      <c r="C114" s="44" t="s">
        <v>274</v>
      </c>
      <c r="D114" s="256">
        <v>0</v>
      </c>
      <c r="E114" s="256">
        <v>0</v>
      </c>
      <c r="F114" s="168" t="str">
        <f t="shared" si="1"/>
        <v>-</v>
      </c>
    </row>
    <row r="115" spans="1:6" customFormat="1" ht="12.75" customHeight="1" x14ac:dyDescent="0.25">
      <c r="A115" s="167" t="s">
        <v>276</v>
      </c>
      <c r="B115" s="128" t="s">
        <v>277</v>
      </c>
      <c r="C115" s="44" t="s">
        <v>276</v>
      </c>
      <c r="D115" s="256">
        <v>0</v>
      </c>
      <c r="E115" s="256">
        <v>0</v>
      </c>
      <c r="F115" s="168" t="str">
        <f t="shared" si="1"/>
        <v>-</v>
      </c>
    </row>
    <row r="116" spans="1:6" customFormat="1" ht="12.75" customHeight="1" x14ac:dyDescent="0.25">
      <c r="A116" s="167" t="s">
        <v>278</v>
      </c>
      <c r="B116" s="128" t="s">
        <v>279</v>
      </c>
      <c r="C116" s="44" t="s">
        <v>278</v>
      </c>
      <c r="D116" s="256">
        <v>0</v>
      </c>
      <c r="E116" s="256">
        <v>0</v>
      </c>
      <c r="F116" s="168" t="str">
        <f t="shared" si="1"/>
        <v>-</v>
      </c>
    </row>
    <row r="117" spans="1:6" customFormat="1" ht="12.75" customHeight="1" x14ac:dyDescent="0.25">
      <c r="A117" s="167" t="s">
        <v>280</v>
      </c>
      <c r="B117" s="128" t="s">
        <v>281</v>
      </c>
      <c r="C117" s="44" t="s">
        <v>280</v>
      </c>
      <c r="D117" s="256">
        <v>12284.12</v>
      </c>
      <c r="E117" s="256">
        <v>12908.93</v>
      </c>
      <c r="F117" s="168">
        <f t="shared" si="1"/>
        <v>105.08632282979977</v>
      </c>
    </row>
    <row r="118" spans="1:6" customFormat="1" ht="12.75" customHeight="1" x14ac:dyDescent="0.25">
      <c r="A118" s="167" t="s">
        <v>282</v>
      </c>
      <c r="B118" s="128" t="s">
        <v>283</v>
      </c>
      <c r="C118" s="44" t="s">
        <v>282</v>
      </c>
      <c r="D118" s="256">
        <v>0</v>
      </c>
      <c r="E118" s="256">
        <v>0</v>
      </c>
      <c r="F118" s="168" t="str">
        <f t="shared" si="1"/>
        <v>-</v>
      </c>
    </row>
    <row r="119" spans="1:6" customFormat="1" ht="24" customHeight="1" x14ac:dyDescent="0.25">
      <c r="A119" s="167" t="s">
        <v>284</v>
      </c>
      <c r="B119" s="173" t="s">
        <v>285</v>
      </c>
      <c r="C119" s="44" t="s">
        <v>284</v>
      </c>
      <c r="D119" s="256">
        <v>0</v>
      </c>
      <c r="E119" s="256">
        <v>0</v>
      </c>
      <c r="F119" s="168" t="str">
        <f t="shared" si="1"/>
        <v>-</v>
      </c>
    </row>
    <row r="120" spans="1:6" customFormat="1" ht="12.75" customHeight="1" x14ac:dyDescent="0.25">
      <c r="A120" s="167" t="s">
        <v>286</v>
      </c>
      <c r="B120" s="128" t="s">
        <v>287</v>
      </c>
      <c r="C120" s="44" t="s">
        <v>286</v>
      </c>
      <c r="D120" s="257">
        <f>SUM(D121:D123)</f>
        <v>0</v>
      </c>
      <c r="E120" s="257">
        <f>SUM(E121:E123)</f>
        <v>0</v>
      </c>
      <c r="F120" s="168" t="str">
        <f t="shared" si="1"/>
        <v>-</v>
      </c>
    </row>
    <row r="121" spans="1:6" customFormat="1" ht="12.75" customHeight="1" x14ac:dyDescent="0.25">
      <c r="A121" s="167" t="s">
        <v>288</v>
      </c>
      <c r="B121" s="128" t="s">
        <v>289</v>
      </c>
      <c r="C121" s="44" t="s">
        <v>288</v>
      </c>
      <c r="D121" s="256">
        <v>0</v>
      </c>
      <c r="E121" s="256">
        <v>0</v>
      </c>
      <c r="F121" s="168" t="str">
        <f t="shared" si="1"/>
        <v>-</v>
      </c>
    </row>
    <row r="122" spans="1:6" customFormat="1" ht="12.75" customHeight="1" x14ac:dyDescent="0.25">
      <c r="A122" s="167" t="s">
        <v>290</v>
      </c>
      <c r="B122" s="128" t="s">
        <v>291</v>
      </c>
      <c r="C122" s="44" t="s">
        <v>290</v>
      </c>
      <c r="D122" s="256">
        <v>0</v>
      </c>
      <c r="E122" s="256">
        <v>0</v>
      </c>
      <c r="F122" s="168" t="str">
        <f t="shared" si="1"/>
        <v>-</v>
      </c>
    </row>
    <row r="123" spans="1:6" customFormat="1" ht="12.75" customHeight="1" x14ac:dyDescent="0.25">
      <c r="A123" s="167" t="s">
        <v>292</v>
      </c>
      <c r="B123" s="128" t="s">
        <v>293</v>
      </c>
      <c r="C123" s="44" t="s">
        <v>292</v>
      </c>
      <c r="D123" s="256">
        <v>0</v>
      </c>
      <c r="E123" s="256">
        <v>0</v>
      </c>
      <c r="F123" s="168" t="str">
        <f t="shared" si="1"/>
        <v>-</v>
      </c>
    </row>
    <row r="124" spans="1:6" customFormat="1" ht="24" customHeight="1" x14ac:dyDescent="0.25">
      <c r="A124" s="167" t="s">
        <v>294</v>
      </c>
      <c r="B124" s="175" t="s">
        <v>295</v>
      </c>
      <c r="C124" s="44" t="s">
        <v>294</v>
      </c>
      <c r="D124" s="257">
        <f>D125+D128</f>
        <v>200</v>
      </c>
      <c r="E124" s="257">
        <f>E125+E128</f>
        <v>0</v>
      </c>
      <c r="F124" s="168">
        <f t="shared" si="1"/>
        <v>0</v>
      </c>
    </row>
    <row r="125" spans="1:6" customFormat="1" ht="12.75" customHeight="1" x14ac:dyDescent="0.25">
      <c r="A125" s="167" t="s">
        <v>296</v>
      </c>
      <c r="B125" s="174" t="s">
        <v>297</v>
      </c>
      <c r="C125" s="44" t="s">
        <v>296</v>
      </c>
      <c r="D125" s="257">
        <f>SUM(D126:D127)</f>
        <v>0</v>
      </c>
      <c r="E125" s="257">
        <f>SUM(E126:E127)</f>
        <v>0</v>
      </c>
      <c r="F125" s="168" t="str">
        <f t="shared" si="1"/>
        <v>-</v>
      </c>
    </row>
    <row r="126" spans="1:6" customFormat="1" ht="12.75" customHeight="1" x14ac:dyDescent="0.25">
      <c r="A126" s="167" t="s">
        <v>298</v>
      </c>
      <c r="B126" s="174" t="s">
        <v>299</v>
      </c>
      <c r="C126" s="44" t="s">
        <v>298</v>
      </c>
      <c r="D126" s="256">
        <v>0</v>
      </c>
      <c r="E126" s="256">
        <v>0</v>
      </c>
      <c r="F126" s="168" t="str">
        <f t="shared" si="1"/>
        <v>-</v>
      </c>
    </row>
    <row r="127" spans="1:6" customFormat="1" ht="12.75" customHeight="1" x14ac:dyDescent="0.25">
      <c r="A127" s="167" t="s">
        <v>300</v>
      </c>
      <c r="B127" s="174" t="s">
        <v>301</v>
      </c>
      <c r="C127" s="44" t="s">
        <v>300</v>
      </c>
      <c r="D127" s="256">
        <v>0</v>
      </c>
      <c r="E127" s="256">
        <v>0</v>
      </c>
      <c r="F127" s="168" t="str">
        <f t="shared" si="1"/>
        <v>-</v>
      </c>
    </row>
    <row r="128" spans="1:6" customFormat="1" ht="24" customHeight="1" x14ac:dyDescent="0.25">
      <c r="A128" s="167" t="s">
        <v>302</v>
      </c>
      <c r="B128" s="175" t="s">
        <v>303</v>
      </c>
      <c r="C128" s="44" t="s">
        <v>302</v>
      </c>
      <c r="D128" s="257">
        <f>SUM(D129:D132)</f>
        <v>200</v>
      </c>
      <c r="E128" s="257">
        <f>SUM(E129:E132)</f>
        <v>0</v>
      </c>
      <c r="F128" s="168">
        <f t="shared" si="1"/>
        <v>0</v>
      </c>
    </row>
    <row r="129" spans="1:6" customFormat="1" ht="12.75" customHeight="1" x14ac:dyDescent="0.25">
      <c r="A129" s="167" t="s">
        <v>304</v>
      </c>
      <c r="B129" s="174" t="s">
        <v>305</v>
      </c>
      <c r="C129" s="44" t="s">
        <v>304</v>
      </c>
      <c r="D129" s="256">
        <v>200</v>
      </c>
      <c r="E129" s="256">
        <v>0</v>
      </c>
      <c r="F129" s="168">
        <f t="shared" si="1"/>
        <v>0</v>
      </c>
    </row>
    <row r="130" spans="1:6" customFormat="1" ht="12.75" customHeight="1" x14ac:dyDescent="0.25">
      <c r="A130" s="167" t="s">
        <v>306</v>
      </c>
      <c r="B130" s="173" t="s">
        <v>307</v>
      </c>
      <c r="C130" s="44" t="s">
        <v>306</v>
      </c>
      <c r="D130" s="256">
        <v>0</v>
      </c>
      <c r="E130" s="256">
        <v>0</v>
      </c>
      <c r="F130" s="168" t="str">
        <f t="shared" si="1"/>
        <v>-</v>
      </c>
    </row>
    <row r="131" spans="1:6" customFormat="1" ht="24" customHeight="1" x14ac:dyDescent="0.25">
      <c r="A131" s="167" t="s">
        <v>308</v>
      </c>
      <c r="B131" s="173" t="s">
        <v>309</v>
      </c>
      <c r="C131" s="44" t="s">
        <v>308</v>
      </c>
      <c r="D131" s="256">
        <v>0</v>
      </c>
      <c r="E131" s="256">
        <v>0</v>
      </c>
      <c r="F131" s="168" t="str">
        <f t="shared" si="1"/>
        <v>-</v>
      </c>
    </row>
    <row r="132" spans="1:6" customFormat="1" ht="24" customHeight="1" x14ac:dyDescent="0.25">
      <c r="A132" s="167" t="s">
        <v>310</v>
      </c>
      <c r="B132" s="173" t="s">
        <v>311</v>
      </c>
      <c r="C132" s="44" t="s">
        <v>310</v>
      </c>
      <c r="D132" s="256">
        <v>0</v>
      </c>
      <c r="E132" s="256">
        <v>0</v>
      </c>
      <c r="F132" s="168" t="str">
        <f t="shared" si="1"/>
        <v>-</v>
      </c>
    </row>
    <row r="133" spans="1:6" customFormat="1" ht="24" customHeight="1" x14ac:dyDescent="0.25">
      <c r="A133" s="167" t="s">
        <v>312</v>
      </c>
      <c r="B133" s="173" t="s">
        <v>313</v>
      </c>
      <c r="C133" s="44" t="s">
        <v>312</v>
      </c>
      <c r="D133" s="257">
        <f>D134+D138</f>
        <v>156383</v>
      </c>
      <c r="E133" s="257">
        <f>E134+E138</f>
        <v>185095</v>
      </c>
      <c r="F133" s="168">
        <f t="shared" si="1"/>
        <v>118.36005192380246</v>
      </c>
    </row>
    <row r="134" spans="1:6" customFormat="1" ht="24" customHeight="1" x14ac:dyDescent="0.25">
      <c r="A134" s="167" t="s">
        <v>314</v>
      </c>
      <c r="B134" s="173" t="s">
        <v>315</v>
      </c>
      <c r="C134" s="44" t="s">
        <v>314</v>
      </c>
      <c r="D134" s="257">
        <f>SUM(D135:D137)</f>
        <v>156383</v>
      </c>
      <c r="E134" s="257">
        <f>SUM(E135:E137)</f>
        <v>185095</v>
      </c>
      <c r="F134" s="168">
        <f t="shared" ref="F134:F197" si="2">IF(D134&lt;&gt;0,IF(E134/D134&gt;=100,"&gt;&gt;100",E134/D134*100),"-")</f>
        <v>118.36005192380246</v>
      </c>
    </row>
    <row r="135" spans="1:6" customFormat="1" ht="12.75" customHeight="1" x14ac:dyDescent="0.25">
      <c r="A135" s="167" t="s">
        <v>316</v>
      </c>
      <c r="B135" s="128" t="s">
        <v>317</v>
      </c>
      <c r="C135" s="44" t="s">
        <v>316</v>
      </c>
      <c r="D135" s="256">
        <v>137983</v>
      </c>
      <c r="E135" s="256">
        <v>156920</v>
      </c>
      <c r="F135" s="168">
        <f t="shared" si="2"/>
        <v>113.72415442482044</v>
      </c>
    </row>
    <row r="136" spans="1:6" customFormat="1" ht="24" customHeight="1" x14ac:dyDescent="0.25">
      <c r="A136" s="167" t="s">
        <v>318</v>
      </c>
      <c r="B136" s="173" t="s">
        <v>319</v>
      </c>
      <c r="C136" s="44" t="s">
        <v>318</v>
      </c>
      <c r="D136" s="256">
        <v>18400</v>
      </c>
      <c r="E136" s="256">
        <v>28175</v>
      </c>
      <c r="F136" s="168">
        <f t="shared" si="2"/>
        <v>153.125</v>
      </c>
    </row>
    <row r="137" spans="1:6" customFormat="1" ht="24" customHeight="1" x14ac:dyDescent="0.25">
      <c r="A137" s="167" t="s">
        <v>320</v>
      </c>
      <c r="B137" s="128" t="s">
        <v>321</v>
      </c>
      <c r="C137" s="44" t="s">
        <v>320</v>
      </c>
      <c r="D137" s="256">
        <v>0</v>
      </c>
      <c r="E137" s="256">
        <v>0</v>
      </c>
      <c r="F137" s="168" t="str">
        <f t="shared" si="2"/>
        <v>-</v>
      </c>
    </row>
    <row r="138" spans="1:6" customFormat="1" ht="12.75" customHeight="1" x14ac:dyDescent="0.25">
      <c r="A138" s="167" t="s">
        <v>322</v>
      </c>
      <c r="B138" s="128" t="s">
        <v>323</v>
      </c>
      <c r="C138" s="44" t="s">
        <v>322</v>
      </c>
      <c r="D138" s="256">
        <v>0</v>
      </c>
      <c r="E138" s="256">
        <v>0</v>
      </c>
      <c r="F138" s="168" t="str">
        <f t="shared" si="2"/>
        <v>-</v>
      </c>
    </row>
    <row r="139" spans="1:6" customFormat="1" ht="12.75" customHeight="1" x14ac:dyDescent="0.25">
      <c r="A139" s="167" t="s">
        <v>324</v>
      </c>
      <c r="B139" s="128" t="s">
        <v>325</v>
      </c>
      <c r="C139" s="44" t="s">
        <v>324</v>
      </c>
      <c r="D139" s="257">
        <f>D140+D150</f>
        <v>0</v>
      </c>
      <c r="E139" s="257">
        <f>E140+E150</f>
        <v>0</v>
      </c>
      <c r="F139" s="168" t="str">
        <f t="shared" si="2"/>
        <v>-</v>
      </c>
    </row>
    <row r="140" spans="1:6" customFormat="1" ht="12.75" customHeight="1" x14ac:dyDescent="0.25">
      <c r="A140" s="167" t="s">
        <v>326</v>
      </c>
      <c r="B140" s="128" t="s">
        <v>327</v>
      </c>
      <c r="C140" s="44" t="s">
        <v>326</v>
      </c>
      <c r="D140" s="257">
        <f>SUM(D141:D149)</f>
        <v>0</v>
      </c>
      <c r="E140" s="257">
        <f>SUM(E141:E149)</f>
        <v>0</v>
      </c>
      <c r="F140" s="168" t="str">
        <f t="shared" si="2"/>
        <v>-</v>
      </c>
    </row>
    <row r="141" spans="1:6" customFormat="1" ht="12.75" customHeight="1" x14ac:dyDescent="0.25">
      <c r="A141" s="167" t="s">
        <v>328</v>
      </c>
      <c r="B141" s="128" t="s">
        <v>329</v>
      </c>
      <c r="C141" s="44" t="s">
        <v>328</v>
      </c>
      <c r="D141" s="256">
        <v>0</v>
      </c>
      <c r="E141" s="256">
        <v>0</v>
      </c>
      <c r="F141" s="168" t="str">
        <f t="shared" si="2"/>
        <v>-</v>
      </c>
    </row>
    <row r="142" spans="1:6" customFormat="1" ht="12.75" customHeight="1" x14ac:dyDescent="0.25">
      <c r="A142" s="167" t="s">
        <v>330</v>
      </c>
      <c r="B142" s="128" t="s">
        <v>331</v>
      </c>
      <c r="C142" s="44" t="s">
        <v>330</v>
      </c>
      <c r="D142" s="256">
        <v>0</v>
      </c>
      <c r="E142" s="256">
        <v>0</v>
      </c>
      <c r="F142" s="168" t="str">
        <f t="shared" si="2"/>
        <v>-</v>
      </c>
    </row>
    <row r="143" spans="1:6" customFormat="1" ht="12.75" customHeight="1" x14ac:dyDescent="0.25">
      <c r="A143" s="167" t="s">
        <v>332</v>
      </c>
      <c r="B143" s="128" t="s">
        <v>333</v>
      </c>
      <c r="C143" s="44" t="s">
        <v>332</v>
      </c>
      <c r="D143" s="256">
        <v>0</v>
      </c>
      <c r="E143" s="256">
        <v>0</v>
      </c>
      <c r="F143" s="168" t="str">
        <f t="shared" si="2"/>
        <v>-</v>
      </c>
    </row>
    <row r="144" spans="1:6" customFormat="1" ht="12.75" customHeight="1" x14ac:dyDescent="0.25">
      <c r="A144" s="167" t="s">
        <v>334</v>
      </c>
      <c r="B144" s="128" t="s">
        <v>335</v>
      </c>
      <c r="C144" s="44" t="s">
        <v>334</v>
      </c>
      <c r="D144" s="256">
        <v>0</v>
      </c>
      <c r="E144" s="256">
        <v>0</v>
      </c>
      <c r="F144" s="168" t="str">
        <f t="shared" si="2"/>
        <v>-</v>
      </c>
    </row>
    <row r="145" spans="1:6" customFormat="1" ht="12.75" customHeight="1" x14ac:dyDescent="0.25">
      <c r="A145" s="167" t="s">
        <v>336</v>
      </c>
      <c r="B145" s="128" t="s">
        <v>337</v>
      </c>
      <c r="C145" s="44" t="s">
        <v>336</v>
      </c>
      <c r="D145" s="256">
        <v>0</v>
      </c>
      <c r="E145" s="256">
        <v>0</v>
      </c>
      <c r="F145" s="168" t="str">
        <f t="shared" si="2"/>
        <v>-</v>
      </c>
    </row>
    <row r="146" spans="1:6" customFormat="1" ht="12.75" customHeight="1" x14ac:dyDescent="0.25">
      <c r="A146" s="167" t="s">
        <v>338</v>
      </c>
      <c r="B146" s="128" t="s">
        <v>339</v>
      </c>
      <c r="C146" s="44" t="s">
        <v>338</v>
      </c>
      <c r="D146" s="256">
        <v>0</v>
      </c>
      <c r="E146" s="256">
        <v>0</v>
      </c>
      <c r="F146" s="168" t="str">
        <f t="shared" si="2"/>
        <v>-</v>
      </c>
    </row>
    <row r="147" spans="1:6" customFormat="1" ht="12.75" customHeight="1" x14ac:dyDescent="0.25">
      <c r="A147" s="167" t="s">
        <v>340</v>
      </c>
      <c r="B147" s="128" t="s">
        <v>341</v>
      </c>
      <c r="C147" s="44" t="s">
        <v>340</v>
      </c>
      <c r="D147" s="256">
        <v>0</v>
      </c>
      <c r="E147" s="256">
        <v>0</v>
      </c>
      <c r="F147" s="168" t="str">
        <f t="shared" si="2"/>
        <v>-</v>
      </c>
    </row>
    <row r="148" spans="1:6" customFormat="1" ht="12.75" customHeight="1" x14ac:dyDescent="0.25">
      <c r="A148" s="167" t="s">
        <v>342</v>
      </c>
      <c r="B148" s="128" t="s">
        <v>343</v>
      </c>
      <c r="C148" s="44" t="s">
        <v>342</v>
      </c>
      <c r="D148" s="256">
        <v>0</v>
      </c>
      <c r="E148" s="256">
        <v>0</v>
      </c>
      <c r="F148" s="168" t="str">
        <f t="shared" si="2"/>
        <v>-</v>
      </c>
    </row>
    <row r="149" spans="1:6" customFormat="1" ht="12.75" customHeight="1" x14ac:dyDescent="0.25">
      <c r="A149" s="167" t="s">
        <v>344</v>
      </c>
      <c r="B149" s="128" t="s">
        <v>345</v>
      </c>
      <c r="C149" s="44" t="s">
        <v>344</v>
      </c>
      <c r="D149" s="256">
        <v>0</v>
      </c>
      <c r="E149" s="256">
        <v>0</v>
      </c>
      <c r="F149" s="168" t="str">
        <f t="shared" si="2"/>
        <v>-</v>
      </c>
    </row>
    <row r="150" spans="1:6" customFormat="1" ht="12.75" customHeight="1" x14ac:dyDescent="0.25">
      <c r="A150" s="167" t="s">
        <v>346</v>
      </c>
      <c r="B150" s="128" t="s">
        <v>347</v>
      </c>
      <c r="C150" s="44" t="s">
        <v>346</v>
      </c>
      <c r="D150" s="256">
        <v>0</v>
      </c>
      <c r="E150" s="256">
        <v>0</v>
      </c>
      <c r="F150" s="168" t="str">
        <f t="shared" si="2"/>
        <v>-</v>
      </c>
    </row>
    <row r="151" spans="1:6" customFormat="1" ht="12.75" customHeight="1" x14ac:dyDescent="0.25">
      <c r="A151" s="167" t="s">
        <v>56</v>
      </c>
      <c r="B151" s="128" t="s">
        <v>348</v>
      </c>
      <c r="C151" s="44" t="s">
        <v>56</v>
      </c>
      <c r="D151" s="257">
        <f>D152+D163+D196+D215+D224+D252+D263</f>
        <v>161038.29</v>
      </c>
      <c r="E151" s="257">
        <f>E152+E163+E196+E215+E224+E252+E263</f>
        <v>166409.68000000002</v>
      </c>
      <c r="F151" s="168">
        <f t="shared" si="2"/>
        <v>103.33547381805906</v>
      </c>
    </row>
    <row r="152" spans="1:6" customFormat="1" ht="12.75" customHeight="1" x14ac:dyDescent="0.25">
      <c r="A152" s="167" t="s">
        <v>349</v>
      </c>
      <c r="B152" s="128" t="s">
        <v>350</v>
      </c>
      <c r="C152" s="44" t="s">
        <v>349</v>
      </c>
      <c r="D152" s="257">
        <f>D153+D158+D159</f>
        <v>107849.87</v>
      </c>
      <c r="E152" s="257">
        <f>E153+E158+E159</f>
        <v>128040.36</v>
      </c>
      <c r="F152" s="168">
        <f t="shared" si="2"/>
        <v>118.72092196309556</v>
      </c>
    </row>
    <row r="153" spans="1:6" customFormat="1" ht="12.75" customHeight="1" x14ac:dyDescent="0.25">
      <c r="A153" s="167" t="s">
        <v>351</v>
      </c>
      <c r="B153" s="128" t="s">
        <v>352</v>
      </c>
      <c r="C153" s="44" t="s">
        <v>351</v>
      </c>
      <c r="D153" s="257">
        <f>SUM(D154:D157)</f>
        <v>90004.59</v>
      </c>
      <c r="E153" s="257">
        <f>SUM(E154:E157)</f>
        <v>99481.279999999999</v>
      </c>
      <c r="F153" s="168">
        <f t="shared" si="2"/>
        <v>110.52911857050847</v>
      </c>
    </row>
    <row r="154" spans="1:6" customFormat="1" ht="12.75" customHeight="1" x14ac:dyDescent="0.25">
      <c r="A154" s="167" t="s">
        <v>353</v>
      </c>
      <c r="B154" s="128" t="s">
        <v>354</v>
      </c>
      <c r="C154" s="44" t="s">
        <v>353</v>
      </c>
      <c r="D154" s="256">
        <v>90004.59</v>
      </c>
      <c r="E154" s="256">
        <v>99481.279999999999</v>
      </c>
      <c r="F154" s="168">
        <f t="shared" si="2"/>
        <v>110.52911857050847</v>
      </c>
    </row>
    <row r="155" spans="1:6" customFormat="1" ht="12.75" customHeight="1" x14ac:dyDescent="0.25">
      <c r="A155" s="167" t="s">
        <v>355</v>
      </c>
      <c r="B155" s="128" t="s">
        <v>356</v>
      </c>
      <c r="C155" s="44" t="s">
        <v>355</v>
      </c>
      <c r="D155" s="256">
        <v>0</v>
      </c>
      <c r="E155" s="256">
        <v>0</v>
      </c>
      <c r="F155" s="168" t="str">
        <f t="shared" si="2"/>
        <v>-</v>
      </c>
    </row>
    <row r="156" spans="1:6" customFormat="1" ht="12.75" customHeight="1" x14ac:dyDescent="0.25">
      <c r="A156" s="167" t="s">
        <v>357</v>
      </c>
      <c r="B156" s="128" t="s">
        <v>358</v>
      </c>
      <c r="C156" s="44" t="s">
        <v>357</v>
      </c>
      <c r="D156" s="256">
        <v>0</v>
      </c>
      <c r="E156" s="256">
        <v>0</v>
      </c>
      <c r="F156" s="168" t="str">
        <f t="shared" si="2"/>
        <v>-</v>
      </c>
    </row>
    <row r="157" spans="1:6" customFormat="1" ht="12.75" customHeight="1" x14ac:dyDescent="0.25">
      <c r="A157" s="167" t="s">
        <v>359</v>
      </c>
      <c r="B157" s="128" t="s">
        <v>360</v>
      </c>
      <c r="C157" s="44" t="s">
        <v>359</v>
      </c>
      <c r="D157" s="256">
        <v>0</v>
      </c>
      <c r="E157" s="256">
        <v>0</v>
      </c>
      <c r="F157" s="168" t="str">
        <f t="shared" si="2"/>
        <v>-</v>
      </c>
    </row>
    <row r="158" spans="1:6" customFormat="1" ht="12.75" customHeight="1" x14ac:dyDescent="0.25">
      <c r="A158" s="167" t="s">
        <v>361</v>
      </c>
      <c r="B158" s="128" t="s">
        <v>362</v>
      </c>
      <c r="C158" s="44" t="s">
        <v>361</v>
      </c>
      <c r="D158" s="256">
        <v>2994.5</v>
      </c>
      <c r="E158" s="256">
        <v>12144.63</v>
      </c>
      <c r="F158" s="168">
        <f t="shared" si="2"/>
        <v>405.5645349807981</v>
      </c>
    </row>
    <row r="159" spans="1:6" customFormat="1" ht="12.75" customHeight="1" x14ac:dyDescent="0.25">
      <c r="A159" s="167" t="s">
        <v>363</v>
      </c>
      <c r="B159" s="128" t="s">
        <v>364</v>
      </c>
      <c r="C159" s="44" t="s">
        <v>363</v>
      </c>
      <c r="D159" s="257">
        <f>SUM(D160:D162)</f>
        <v>14850.78</v>
      </c>
      <c r="E159" s="257">
        <f>SUM(E160:E162)</f>
        <v>16414.45</v>
      </c>
      <c r="F159" s="168">
        <f t="shared" si="2"/>
        <v>110.52921126028397</v>
      </c>
    </row>
    <row r="160" spans="1:6" customFormat="1" ht="12.75" customHeight="1" x14ac:dyDescent="0.25">
      <c r="A160" s="167" t="s">
        <v>365</v>
      </c>
      <c r="B160" s="128" t="s">
        <v>143</v>
      </c>
      <c r="C160" s="44" t="s">
        <v>365</v>
      </c>
      <c r="D160" s="256">
        <v>0</v>
      </c>
      <c r="E160" s="256">
        <v>0</v>
      </c>
      <c r="F160" s="168" t="str">
        <f t="shared" si="2"/>
        <v>-</v>
      </c>
    </row>
    <row r="161" spans="1:6" customFormat="1" ht="12.75" customHeight="1" x14ac:dyDescent="0.25">
      <c r="A161" s="167" t="s">
        <v>366</v>
      </c>
      <c r="B161" s="128" t="s">
        <v>367</v>
      </c>
      <c r="C161" s="44" t="s">
        <v>366</v>
      </c>
      <c r="D161" s="256">
        <v>14850.78</v>
      </c>
      <c r="E161" s="256">
        <v>16414.45</v>
      </c>
      <c r="F161" s="168">
        <f t="shared" si="2"/>
        <v>110.52921126028397</v>
      </c>
    </row>
    <row r="162" spans="1:6" customFormat="1" ht="12.75" customHeight="1" x14ac:dyDescent="0.25">
      <c r="A162" s="167" t="s">
        <v>368</v>
      </c>
      <c r="B162" s="128" t="s">
        <v>369</v>
      </c>
      <c r="C162" s="44" t="s">
        <v>368</v>
      </c>
      <c r="D162" s="256">
        <v>0</v>
      </c>
      <c r="E162" s="256">
        <v>0</v>
      </c>
      <c r="F162" s="168" t="str">
        <f t="shared" si="2"/>
        <v>-</v>
      </c>
    </row>
    <row r="163" spans="1:6" customFormat="1" ht="12.75" customHeight="1" x14ac:dyDescent="0.25">
      <c r="A163" s="167" t="s">
        <v>370</v>
      </c>
      <c r="B163" s="128" t="s">
        <v>371</v>
      </c>
      <c r="C163" s="44" t="s">
        <v>370</v>
      </c>
      <c r="D163" s="257">
        <f>D164+D169+D177+D187+D188</f>
        <v>52437.47</v>
      </c>
      <c r="E163" s="257">
        <f>E164+E169+E177+E187+E188</f>
        <v>37586.43</v>
      </c>
      <c r="F163" s="168">
        <f t="shared" si="2"/>
        <v>71.67857259322389</v>
      </c>
    </row>
    <row r="164" spans="1:6" customFormat="1" ht="12.75" customHeight="1" x14ac:dyDescent="0.25">
      <c r="A164" s="167" t="s">
        <v>372</v>
      </c>
      <c r="B164" s="128" t="s">
        <v>373</v>
      </c>
      <c r="C164" s="44" t="s">
        <v>372</v>
      </c>
      <c r="D164" s="257">
        <f>SUM(D165:D168)</f>
        <v>4490.92</v>
      </c>
      <c r="E164" s="257">
        <f>SUM(E165:E168)</f>
        <v>3185.38</v>
      </c>
      <c r="F164" s="168">
        <f t="shared" si="2"/>
        <v>70.929341872044034</v>
      </c>
    </row>
    <row r="165" spans="1:6" customFormat="1" ht="12.75" customHeight="1" x14ac:dyDescent="0.25">
      <c r="A165" s="167" t="s">
        <v>374</v>
      </c>
      <c r="B165" s="128" t="s">
        <v>375</v>
      </c>
      <c r="C165" s="44" t="s">
        <v>374</v>
      </c>
      <c r="D165" s="256">
        <v>1500.12</v>
      </c>
      <c r="E165" s="256">
        <v>809</v>
      </c>
      <c r="F165" s="168">
        <f t="shared" si="2"/>
        <v>53.929019011812393</v>
      </c>
    </row>
    <row r="166" spans="1:6" customFormat="1" ht="12.75" customHeight="1" x14ac:dyDescent="0.25">
      <c r="A166" s="167" t="s">
        <v>376</v>
      </c>
      <c r="B166" s="128" t="s">
        <v>377</v>
      </c>
      <c r="C166" s="44" t="s">
        <v>376</v>
      </c>
      <c r="D166" s="256">
        <v>2198.94</v>
      </c>
      <c r="E166" s="256">
        <v>2266.38</v>
      </c>
      <c r="F166" s="168">
        <f t="shared" si="2"/>
        <v>103.0669322491746</v>
      </c>
    </row>
    <row r="167" spans="1:6" customFormat="1" ht="12.75" customHeight="1" x14ac:dyDescent="0.25">
      <c r="A167" s="167" t="s">
        <v>378</v>
      </c>
      <c r="B167" s="128" t="s">
        <v>379</v>
      </c>
      <c r="C167" s="44" t="s">
        <v>378</v>
      </c>
      <c r="D167" s="256">
        <v>791.86</v>
      </c>
      <c r="E167" s="256">
        <v>110</v>
      </c>
      <c r="F167" s="168">
        <f t="shared" si="2"/>
        <v>13.891344429570884</v>
      </c>
    </row>
    <row r="168" spans="1:6" customFormat="1" ht="12.75" customHeight="1" x14ac:dyDescent="0.25">
      <c r="A168" s="167" t="s">
        <v>380</v>
      </c>
      <c r="B168" s="128" t="s">
        <v>381</v>
      </c>
      <c r="C168" s="44" t="s">
        <v>380</v>
      </c>
      <c r="D168" s="256">
        <v>0</v>
      </c>
      <c r="E168" s="256">
        <v>0</v>
      </c>
      <c r="F168" s="168" t="str">
        <f t="shared" si="2"/>
        <v>-</v>
      </c>
    </row>
    <row r="169" spans="1:6" customFormat="1" ht="12.75" customHeight="1" x14ac:dyDescent="0.25">
      <c r="A169" s="167" t="s">
        <v>382</v>
      </c>
      <c r="B169" s="128" t="s">
        <v>383</v>
      </c>
      <c r="C169" s="44" t="s">
        <v>382</v>
      </c>
      <c r="D169" s="257">
        <f>SUM(D170:D176)</f>
        <v>22359.19</v>
      </c>
      <c r="E169" s="257">
        <f>SUM(E170:E176)</f>
        <v>18890.64</v>
      </c>
      <c r="F169" s="168">
        <f t="shared" si="2"/>
        <v>84.487139292613023</v>
      </c>
    </row>
    <row r="170" spans="1:6" customFormat="1" ht="12.75" customHeight="1" x14ac:dyDescent="0.25">
      <c r="A170" s="167" t="s">
        <v>384</v>
      </c>
      <c r="B170" s="128" t="s">
        <v>385</v>
      </c>
      <c r="C170" s="44" t="s">
        <v>384</v>
      </c>
      <c r="D170" s="256">
        <v>3384.55</v>
      </c>
      <c r="E170" s="256">
        <v>3652.78</v>
      </c>
      <c r="F170" s="168">
        <f t="shared" si="2"/>
        <v>107.92513037183673</v>
      </c>
    </row>
    <row r="171" spans="1:6" customFormat="1" ht="12.75" customHeight="1" x14ac:dyDescent="0.25">
      <c r="A171" s="167" t="s">
        <v>386</v>
      </c>
      <c r="B171" s="128" t="s">
        <v>387</v>
      </c>
      <c r="C171" s="44" t="s">
        <v>386</v>
      </c>
      <c r="D171" s="256">
        <v>0</v>
      </c>
      <c r="E171" s="256">
        <v>0</v>
      </c>
      <c r="F171" s="168" t="str">
        <f t="shared" si="2"/>
        <v>-</v>
      </c>
    </row>
    <row r="172" spans="1:6" customFormat="1" ht="12.75" customHeight="1" x14ac:dyDescent="0.25">
      <c r="A172" s="167" t="s">
        <v>388</v>
      </c>
      <c r="B172" s="128" t="s">
        <v>389</v>
      </c>
      <c r="C172" s="44" t="s">
        <v>388</v>
      </c>
      <c r="D172" s="256">
        <v>17674.36</v>
      </c>
      <c r="E172" s="256">
        <v>14918.43</v>
      </c>
      <c r="F172" s="168">
        <f t="shared" si="2"/>
        <v>84.407186455407725</v>
      </c>
    </row>
    <row r="173" spans="1:6" customFormat="1" ht="12.75" customHeight="1" x14ac:dyDescent="0.25">
      <c r="A173" s="167" t="s">
        <v>390</v>
      </c>
      <c r="B173" s="128" t="s">
        <v>391</v>
      </c>
      <c r="C173" s="44" t="s">
        <v>390</v>
      </c>
      <c r="D173" s="256">
        <v>1083.5899999999999</v>
      </c>
      <c r="E173" s="256">
        <v>18.78</v>
      </c>
      <c r="F173" s="168">
        <f t="shared" si="2"/>
        <v>1.7331278435570652</v>
      </c>
    </row>
    <row r="174" spans="1:6" customFormat="1" ht="12.75" customHeight="1" x14ac:dyDescent="0.25">
      <c r="A174" s="167" t="s">
        <v>392</v>
      </c>
      <c r="B174" s="128" t="s">
        <v>393</v>
      </c>
      <c r="C174" s="44" t="s">
        <v>392</v>
      </c>
      <c r="D174" s="256">
        <v>216.69</v>
      </c>
      <c r="E174" s="256">
        <v>300.64999999999998</v>
      </c>
      <c r="F174" s="168">
        <f t="shared" si="2"/>
        <v>138.74659652037471</v>
      </c>
    </row>
    <row r="175" spans="1:6" customFormat="1" ht="12.75" customHeight="1" x14ac:dyDescent="0.25">
      <c r="A175" s="167" t="s">
        <v>394</v>
      </c>
      <c r="B175" s="128" t="s">
        <v>395</v>
      </c>
      <c r="C175" s="44" t="s">
        <v>394</v>
      </c>
      <c r="D175" s="256">
        <v>0</v>
      </c>
      <c r="E175" s="256">
        <v>0</v>
      </c>
      <c r="F175" s="168" t="str">
        <f t="shared" si="2"/>
        <v>-</v>
      </c>
    </row>
    <row r="176" spans="1:6" customFormat="1" ht="12.75" customHeight="1" x14ac:dyDescent="0.25">
      <c r="A176" s="167" t="s">
        <v>396</v>
      </c>
      <c r="B176" s="128" t="s">
        <v>397</v>
      </c>
      <c r="C176" s="44" t="s">
        <v>396</v>
      </c>
      <c r="D176" s="256">
        <v>0</v>
      </c>
      <c r="E176" s="256">
        <v>0</v>
      </c>
      <c r="F176" s="168" t="str">
        <f t="shared" si="2"/>
        <v>-</v>
      </c>
    </row>
    <row r="177" spans="1:6" customFormat="1" ht="12.75" customHeight="1" x14ac:dyDescent="0.25">
      <c r="A177" s="167" t="s">
        <v>398</v>
      </c>
      <c r="B177" s="128" t="s">
        <v>399</v>
      </c>
      <c r="C177" s="44" t="s">
        <v>398</v>
      </c>
      <c r="D177" s="257">
        <f>SUM(D178:D186)</f>
        <v>8269.23</v>
      </c>
      <c r="E177" s="257">
        <f>SUM(E178:E186)</f>
        <v>8490.2000000000007</v>
      </c>
      <c r="F177" s="168">
        <f t="shared" si="2"/>
        <v>102.67219559741356</v>
      </c>
    </row>
    <row r="178" spans="1:6" customFormat="1" ht="12.75" customHeight="1" x14ac:dyDescent="0.25">
      <c r="A178" s="167" t="s">
        <v>400</v>
      </c>
      <c r="B178" s="128" t="s">
        <v>401</v>
      </c>
      <c r="C178" s="44" t="s">
        <v>400</v>
      </c>
      <c r="D178" s="256">
        <v>1068.99</v>
      </c>
      <c r="E178" s="256">
        <v>1012.06</v>
      </c>
      <c r="F178" s="168">
        <f t="shared" si="2"/>
        <v>94.674412295718383</v>
      </c>
    </row>
    <row r="179" spans="1:6" customFormat="1" ht="12.75" customHeight="1" x14ac:dyDescent="0.25">
      <c r="A179" s="167" t="s">
        <v>402</v>
      </c>
      <c r="B179" s="128" t="s">
        <v>403</v>
      </c>
      <c r="C179" s="44" t="s">
        <v>402</v>
      </c>
      <c r="D179" s="256">
        <v>498.34</v>
      </c>
      <c r="E179" s="256">
        <v>962.4</v>
      </c>
      <c r="F179" s="168">
        <f t="shared" si="2"/>
        <v>193.12116225869889</v>
      </c>
    </row>
    <row r="180" spans="1:6" customFormat="1" ht="12.75" customHeight="1" x14ac:dyDescent="0.25">
      <c r="A180" s="167" t="s">
        <v>404</v>
      </c>
      <c r="B180" s="128" t="s">
        <v>405</v>
      </c>
      <c r="C180" s="44" t="s">
        <v>404</v>
      </c>
      <c r="D180" s="256">
        <v>0</v>
      </c>
      <c r="E180" s="256">
        <v>0</v>
      </c>
      <c r="F180" s="168" t="str">
        <f t="shared" si="2"/>
        <v>-</v>
      </c>
    </row>
    <row r="181" spans="1:6" customFormat="1" ht="12.75" customHeight="1" x14ac:dyDescent="0.25">
      <c r="A181" s="167" t="s">
        <v>406</v>
      </c>
      <c r="B181" s="128" t="s">
        <v>407</v>
      </c>
      <c r="C181" s="44" t="s">
        <v>406</v>
      </c>
      <c r="D181" s="256">
        <v>460.01</v>
      </c>
      <c r="E181" s="256">
        <v>628.15</v>
      </c>
      <c r="F181" s="168">
        <f t="shared" si="2"/>
        <v>136.55137931784091</v>
      </c>
    </row>
    <row r="182" spans="1:6" customFormat="1" ht="12.75" customHeight="1" x14ac:dyDescent="0.25">
      <c r="A182" s="167" t="s">
        <v>408</v>
      </c>
      <c r="B182" s="128" t="s">
        <v>409</v>
      </c>
      <c r="C182" s="44" t="s">
        <v>408</v>
      </c>
      <c r="D182" s="256">
        <v>0</v>
      </c>
      <c r="E182" s="256">
        <v>0</v>
      </c>
      <c r="F182" s="168" t="str">
        <f t="shared" si="2"/>
        <v>-</v>
      </c>
    </row>
    <row r="183" spans="1:6" customFormat="1" ht="12.75" customHeight="1" x14ac:dyDescent="0.25">
      <c r="A183" s="167" t="s">
        <v>410</v>
      </c>
      <c r="B183" s="128" t="s">
        <v>411</v>
      </c>
      <c r="C183" s="44" t="s">
        <v>410</v>
      </c>
      <c r="D183" s="256">
        <v>0</v>
      </c>
      <c r="E183" s="256">
        <v>0</v>
      </c>
      <c r="F183" s="168" t="str">
        <f t="shared" si="2"/>
        <v>-</v>
      </c>
    </row>
    <row r="184" spans="1:6" customFormat="1" ht="12.75" customHeight="1" x14ac:dyDescent="0.25">
      <c r="A184" s="167" t="s">
        <v>412</v>
      </c>
      <c r="B184" s="128" t="s">
        <v>413</v>
      </c>
      <c r="C184" s="44" t="s">
        <v>412</v>
      </c>
      <c r="D184" s="256">
        <v>4266.13</v>
      </c>
      <c r="E184" s="256">
        <v>3812.19</v>
      </c>
      <c r="F184" s="168">
        <f t="shared" si="2"/>
        <v>89.359442867423169</v>
      </c>
    </row>
    <row r="185" spans="1:6" customFormat="1" ht="12.75" customHeight="1" x14ac:dyDescent="0.25">
      <c r="A185" s="167" t="s">
        <v>414</v>
      </c>
      <c r="B185" s="128" t="s">
        <v>415</v>
      </c>
      <c r="C185" s="44" t="s">
        <v>414</v>
      </c>
      <c r="D185" s="256">
        <v>1729.26</v>
      </c>
      <c r="E185" s="256">
        <v>734.35</v>
      </c>
      <c r="F185" s="168">
        <f t="shared" si="2"/>
        <v>42.466141586574608</v>
      </c>
    </row>
    <row r="186" spans="1:6" customFormat="1" ht="12.75" customHeight="1" x14ac:dyDescent="0.25">
      <c r="A186" s="167" t="s">
        <v>416</v>
      </c>
      <c r="B186" s="128" t="s">
        <v>417</v>
      </c>
      <c r="C186" s="44" t="s">
        <v>416</v>
      </c>
      <c r="D186" s="256">
        <v>246.5</v>
      </c>
      <c r="E186" s="256">
        <v>1341.05</v>
      </c>
      <c r="F186" s="168">
        <f t="shared" si="2"/>
        <v>544.03651115618663</v>
      </c>
    </row>
    <row r="187" spans="1:6" customFormat="1" ht="12.75" customHeight="1" x14ac:dyDescent="0.25">
      <c r="A187" s="167" t="s">
        <v>418</v>
      </c>
      <c r="B187" s="128" t="s">
        <v>419</v>
      </c>
      <c r="C187" s="44" t="s">
        <v>418</v>
      </c>
      <c r="D187" s="256">
        <v>0</v>
      </c>
      <c r="E187" s="256">
        <v>0</v>
      </c>
      <c r="F187" s="168" t="str">
        <f t="shared" si="2"/>
        <v>-</v>
      </c>
    </row>
    <row r="188" spans="1:6" customFormat="1" ht="12.75" customHeight="1" x14ac:dyDescent="0.25">
      <c r="A188" s="167" t="s">
        <v>420</v>
      </c>
      <c r="B188" s="128" t="s">
        <v>421</v>
      </c>
      <c r="C188" s="44" t="s">
        <v>420</v>
      </c>
      <c r="D188" s="257">
        <f>SUM(D189:D195)</f>
        <v>17318.13</v>
      </c>
      <c r="E188" s="257">
        <f>SUM(E189:E195)</f>
        <v>7020.21</v>
      </c>
      <c r="F188" s="168">
        <f t="shared" si="2"/>
        <v>40.536766960405075</v>
      </c>
    </row>
    <row r="189" spans="1:6" customFormat="1" ht="12.75" customHeight="1" x14ac:dyDescent="0.25">
      <c r="A189" s="167" t="s">
        <v>422</v>
      </c>
      <c r="B189" s="173" t="s">
        <v>423</v>
      </c>
      <c r="C189" s="44" t="s">
        <v>422</v>
      </c>
      <c r="D189" s="256">
        <v>0</v>
      </c>
      <c r="E189" s="256">
        <v>0</v>
      </c>
      <c r="F189" s="168" t="str">
        <f t="shared" si="2"/>
        <v>-</v>
      </c>
    </row>
    <row r="190" spans="1:6" customFormat="1" ht="12.75" customHeight="1" x14ac:dyDescent="0.25">
      <c r="A190" s="167" t="s">
        <v>424</v>
      </c>
      <c r="B190" s="128" t="s">
        <v>425</v>
      </c>
      <c r="C190" s="44" t="s">
        <v>424</v>
      </c>
      <c r="D190" s="256">
        <v>1551.29</v>
      </c>
      <c r="E190" s="256">
        <v>1845.24</v>
      </c>
      <c r="F190" s="168">
        <f t="shared" si="2"/>
        <v>118.94874588245912</v>
      </c>
    </row>
    <row r="191" spans="1:6" customFormat="1" ht="12.75" customHeight="1" x14ac:dyDescent="0.25">
      <c r="A191" s="167" t="s">
        <v>426</v>
      </c>
      <c r="B191" s="128" t="s">
        <v>427</v>
      </c>
      <c r="C191" s="44" t="s">
        <v>426</v>
      </c>
      <c r="D191" s="256">
        <v>1035.1400000000001</v>
      </c>
      <c r="E191" s="256">
        <v>580.9</v>
      </c>
      <c r="F191" s="168">
        <f t="shared" si="2"/>
        <v>56.1180130223931</v>
      </c>
    </row>
    <row r="192" spans="1:6" customFormat="1" ht="12.75" customHeight="1" x14ac:dyDescent="0.25">
      <c r="A192" s="167" t="s">
        <v>428</v>
      </c>
      <c r="B192" s="128" t="s">
        <v>429</v>
      </c>
      <c r="C192" s="44" t="s">
        <v>428</v>
      </c>
      <c r="D192" s="256">
        <v>0</v>
      </c>
      <c r="E192" s="256">
        <v>0</v>
      </c>
      <c r="F192" s="168" t="str">
        <f t="shared" si="2"/>
        <v>-</v>
      </c>
    </row>
    <row r="193" spans="1:6" customFormat="1" ht="12.75" customHeight="1" x14ac:dyDescent="0.25">
      <c r="A193" s="167" t="s">
        <v>430</v>
      </c>
      <c r="B193" s="128" t="s">
        <v>431</v>
      </c>
      <c r="C193" s="44" t="s">
        <v>430</v>
      </c>
      <c r="D193" s="256">
        <v>633.52</v>
      </c>
      <c r="E193" s="256">
        <v>734.34</v>
      </c>
      <c r="F193" s="168">
        <f t="shared" si="2"/>
        <v>115.91425685061245</v>
      </c>
    </row>
    <row r="194" spans="1:6" customFormat="1" ht="12.75" customHeight="1" x14ac:dyDescent="0.25">
      <c r="A194" s="167" t="s">
        <v>432</v>
      </c>
      <c r="B194" s="128" t="s">
        <v>433</v>
      </c>
      <c r="C194" s="44" t="s">
        <v>432</v>
      </c>
      <c r="D194" s="256">
        <v>0</v>
      </c>
      <c r="E194" s="256">
        <v>0</v>
      </c>
      <c r="F194" s="168" t="str">
        <f t="shared" si="2"/>
        <v>-</v>
      </c>
    </row>
    <row r="195" spans="1:6" customFormat="1" ht="12.75" customHeight="1" x14ac:dyDescent="0.25">
      <c r="A195" s="167" t="s">
        <v>434</v>
      </c>
      <c r="B195" s="128" t="s">
        <v>435</v>
      </c>
      <c r="C195" s="44" t="s">
        <v>434</v>
      </c>
      <c r="D195" s="256">
        <v>14098.18</v>
      </c>
      <c r="E195" s="256">
        <v>3859.73</v>
      </c>
      <c r="F195" s="168">
        <f t="shared" si="2"/>
        <v>27.37750546524445</v>
      </c>
    </row>
    <row r="196" spans="1:6" customFormat="1" ht="12.75" customHeight="1" x14ac:dyDescent="0.25">
      <c r="A196" s="167" t="s">
        <v>436</v>
      </c>
      <c r="B196" s="173" t="s">
        <v>437</v>
      </c>
      <c r="C196" s="44" t="s">
        <v>436</v>
      </c>
      <c r="D196" s="257">
        <f>D197+D202+D210</f>
        <v>750.95</v>
      </c>
      <c r="E196" s="257">
        <f>E197+E202+E210</f>
        <v>782.89</v>
      </c>
      <c r="F196" s="168">
        <f t="shared" si="2"/>
        <v>104.2532791797057</v>
      </c>
    </row>
    <row r="197" spans="1:6" customFormat="1" ht="12.75" customHeight="1" x14ac:dyDescent="0.25">
      <c r="A197" s="167" t="s">
        <v>438</v>
      </c>
      <c r="B197" s="128" t="s">
        <v>439</v>
      </c>
      <c r="C197" s="44" t="s">
        <v>438</v>
      </c>
      <c r="D197" s="257">
        <f>SUM(D198:D201)</f>
        <v>0</v>
      </c>
      <c r="E197" s="257">
        <f>SUM(E198:E201)</f>
        <v>0</v>
      </c>
      <c r="F197" s="168" t="str">
        <f t="shared" si="2"/>
        <v>-</v>
      </c>
    </row>
    <row r="198" spans="1:6" customFormat="1" ht="12.75" customHeight="1" x14ac:dyDescent="0.25">
      <c r="A198" s="167" t="s">
        <v>440</v>
      </c>
      <c r="B198" s="128" t="s">
        <v>441</v>
      </c>
      <c r="C198" s="44" t="s">
        <v>440</v>
      </c>
      <c r="D198" s="256">
        <v>0</v>
      </c>
      <c r="E198" s="256">
        <v>0</v>
      </c>
      <c r="F198" s="168" t="str">
        <f t="shared" ref="F198:F261" si="3">IF(D198&lt;&gt;0,IF(E198/D198&gt;=100,"&gt;&gt;100",E198/D198*100),"-")</f>
        <v>-</v>
      </c>
    </row>
    <row r="199" spans="1:6" customFormat="1" ht="12.75" customHeight="1" x14ac:dyDescent="0.25">
      <c r="A199" s="167" t="s">
        <v>442</v>
      </c>
      <c r="B199" s="128" t="s">
        <v>443</v>
      </c>
      <c r="C199" s="44" t="s">
        <v>442</v>
      </c>
      <c r="D199" s="256">
        <v>0</v>
      </c>
      <c r="E199" s="256">
        <v>0</v>
      </c>
      <c r="F199" s="168" t="str">
        <f t="shared" si="3"/>
        <v>-</v>
      </c>
    </row>
    <row r="200" spans="1:6" customFormat="1" ht="12.75" customHeight="1" x14ac:dyDescent="0.25">
      <c r="A200" s="167" t="s">
        <v>444</v>
      </c>
      <c r="B200" s="128" t="s">
        <v>445</v>
      </c>
      <c r="C200" s="44" t="s">
        <v>444</v>
      </c>
      <c r="D200" s="256">
        <v>0</v>
      </c>
      <c r="E200" s="256">
        <v>0</v>
      </c>
      <c r="F200" s="168" t="str">
        <f t="shared" si="3"/>
        <v>-</v>
      </c>
    </row>
    <row r="201" spans="1:6" customFormat="1" ht="12.75" customHeight="1" x14ac:dyDescent="0.25">
      <c r="A201" s="167" t="s">
        <v>446</v>
      </c>
      <c r="B201" s="128" t="s">
        <v>447</v>
      </c>
      <c r="C201" s="44" t="s">
        <v>446</v>
      </c>
      <c r="D201" s="256">
        <v>0</v>
      </c>
      <c r="E201" s="256">
        <v>0</v>
      </c>
      <c r="F201" s="168" t="str">
        <f t="shared" si="3"/>
        <v>-</v>
      </c>
    </row>
    <row r="202" spans="1:6" customFormat="1" ht="12.75" customHeight="1" x14ac:dyDescent="0.25">
      <c r="A202" s="167" t="s">
        <v>448</v>
      </c>
      <c r="B202" s="128" t="s">
        <v>449</v>
      </c>
      <c r="C202" s="44" t="s">
        <v>448</v>
      </c>
      <c r="D202" s="257">
        <f>SUM(D203:D209)</f>
        <v>0</v>
      </c>
      <c r="E202" s="257">
        <f>SUM(E203:E209)</f>
        <v>0</v>
      </c>
      <c r="F202" s="168" t="str">
        <f t="shared" si="3"/>
        <v>-</v>
      </c>
    </row>
    <row r="203" spans="1:6" customFormat="1" ht="24" customHeight="1" x14ac:dyDescent="0.25">
      <c r="A203" s="167" t="s">
        <v>450</v>
      </c>
      <c r="B203" s="128" t="s">
        <v>451</v>
      </c>
      <c r="C203" s="44" t="s">
        <v>450</v>
      </c>
      <c r="D203" s="256">
        <v>0</v>
      </c>
      <c r="E203" s="256">
        <v>0</v>
      </c>
      <c r="F203" s="168" t="str">
        <f t="shared" si="3"/>
        <v>-</v>
      </c>
    </row>
    <row r="204" spans="1:6" customFormat="1" ht="24" customHeight="1" x14ac:dyDescent="0.25">
      <c r="A204" s="167" t="s">
        <v>452</v>
      </c>
      <c r="B204" s="173" t="s">
        <v>453</v>
      </c>
      <c r="C204" s="44" t="s">
        <v>452</v>
      </c>
      <c r="D204" s="256">
        <v>0</v>
      </c>
      <c r="E204" s="256">
        <v>0</v>
      </c>
      <c r="F204" s="168" t="str">
        <f t="shared" si="3"/>
        <v>-</v>
      </c>
    </row>
    <row r="205" spans="1:6" customFormat="1" ht="24" customHeight="1" x14ac:dyDescent="0.25">
      <c r="A205" s="167" t="s">
        <v>454</v>
      </c>
      <c r="B205" s="173" t="s">
        <v>455</v>
      </c>
      <c r="C205" s="44" t="s">
        <v>454</v>
      </c>
      <c r="D205" s="256">
        <v>0</v>
      </c>
      <c r="E205" s="256">
        <v>0</v>
      </c>
      <c r="F205" s="168" t="str">
        <f t="shared" si="3"/>
        <v>-</v>
      </c>
    </row>
    <row r="206" spans="1:6" customFormat="1" ht="12.75" customHeight="1" x14ac:dyDescent="0.25">
      <c r="A206" s="167" t="s">
        <v>456</v>
      </c>
      <c r="B206" s="128" t="s">
        <v>457</v>
      </c>
      <c r="C206" s="44" t="s">
        <v>456</v>
      </c>
      <c r="D206" s="256">
        <v>0</v>
      </c>
      <c r="E206" s="256">
        <v>0</v>
      </c>
      <c r="F206" s="168" t="str">
        <f t="shared" si="3"/>
        <v>-</v>
      </c>
    </row>
    <row r="207" spans="1:6" customFormat="1" ht="12.75" customHeight="1" x14ac:dyDescent="0.25">
      <c r="A207" s="167" t="s">
        <v>458</v>
      </c>
      <c r="B207" s="128" t="s">
        <v>459</v>
      </c>
      <c r="C207" s="44" t="s">
        <v>458</v>
      </c>
      <c r="D207" s="256">
        <v>0</v>
      </c>
      <c r="E207" s="256">
        <v>0</v>
      </c>
      <c r="F207" s="168" t="str">
        <f t="shared" si="3"/>
        <v>-</v>
      </c>
    </row>
    <row r="208" spans="1:6" customFormat="1" ht="24" customHeight="1" x14ac:dyDescent="0.25">
      <c r="A208" s="167" t="s">
        <v>460</v>
      </c>
      <c r="B208" s="128" t="s">
        <v>461</v>
      </c>
      <c r="C208" s="44" t="s">
        <v>460</v>
      </c>
      <c r="D208" s="256">
        <v>0</v>
      </c>
      <c r="E208" s="256">
        <v>0</v>
      </c>
      <c r="F208" s="168" t="str">
        <f t="shared" si="3"/>
        <v>-</v>
      </c>
    </row>
    <row r="209" spans="1:6" customFormat="1" ht="12.75" customHeight="1" x14ac:dyDescent="0.25">
      <c r="A209" s="167" t="s">
        <v>462</v>
      </c>
      <c r="B209" s="128" t="s">
        <v>463</v>
      </c>
      <c r="C209" s="44" t="s">
        <v>462</v>
      </c>
      <c r="D209" s="256">
        <v>0</v>
      </c>
      <c r="E209" s="256">
        <v>0</v>
      </c>
      <c r="F209" s="168" t="str">
        <f t="shared" si="3"/>
        <v>-</v>
      </c>
    </row>
    <row r="210" spans="1:6" customFormat="1" ht="12.75" customHeight="1" x14ac:dyDescent="0.25">
      <c r="A210" s="167" t="s">
        <v>464</v>
      </c>
      <c r="B210" s="128" t="s">
        <v>465</v>
      </c>
      <c r="C210" s="44" t="s">
        <v>464</v>
      </c>
      <c r="D210" s="257">
        <f>SUM(D211:D214)</f>
        <v>750.95</v>
      </c>
      <c r="E210" s="257">
        <f>SUM(E211:E214)</f>
        <v>782.89</v>
      </c>
      <c r="F210" s="168">
        <f t="shared" si="3"/>
        <v>104.2532791797057</v>
      </c>
    </row>
    <row r="211" spans="1:6" customFormat="1" ht="12.75" customHeight="1" x14ac:dyDescent="0.25">
      <c r="A211" s="167" t="s">
        <v>466</v>
      </c>
      <c r="B211" s="173" t="s">
        <v>467</v>
      </c>
      <c r="C211" s="44" t="s">
        <v>466</v>
      </c>
      <c r="D211" s="256">
        <v>750.95</v>
      </c>
      <c r="E211" s="256">
        <v>782.89</v>
      </c>
      <c r="F211" s="168">
        <f t="shared" si="3"/>
        <v>104.2532791797057</v>
      </c>
    </row>
    <row r="212" spans="1:6" customFormat="1" ht="12.75" customHeight="1" x14ac:dyDescent="0.25">
      <c r="A212" s="167" t="s">
        <v>468</v>
      </c>
      <c r="B212" s="128" t="s">
        <v>469</v>
      </c>
      <c r="C212" s="44" t="s">
        <v>468</v>
      </c>
      <c r="D212" s="256">
        <v>0</v>
      </c>
      <c r="E212" s="256">
        <v>0</v>
      </c>
      <c r="F212" s="168" t="str">
        <f t="shared" si="3"/>
        <v>-</v>
      </c>
    </row>
    <row r="213" spans="1:6" customFormat="1" ht="12.75" customHeight="1" x14ac:dyDescent="0.25">
      <c r="A213" s="167" t="s">
        <v>470</v>
      </c>
      <c r="B213" s="128" t="s">
        <v>471</v>
      </c>
      <c r="C213" s="44" t="s">
        <v>470</v>
      </c>
      <c r="D213" s="256">
        <v>0</v>
      </c>
      <c r="E213" s="256">
        <v>0</v>
      </c>
      <c r="F213" s="168" t="str">
        <f t="shared" si="3"/>
        <v>-</v>
      </c>
    </row>
    <row r="214" spans="1:6" customFormat="1" ht="12.75" customHeight="1" x14ac:dyDescent="0.25">
      <c r="A214" s="167" t="s">
        <v>472</v>
      </c>
      <c r="B214" s="128" t="s">
        <v>473</v>
      </c>
      <c r="C214" s="44" t="s">
        <v>472</v>
      </c>
      <c r="D214" s="256">
        <v>0</v>
      </c>
      <c r="E214" s="256">
        <v>0</v>
      </c>
      <c r="F214" s="168" t="str">
        <f t="shared" si="3"/>
        <v>-</v>
      </c>
    </row>
    <row r="215" spans="1:6" customFormat="1" ht="12.75" customHeight="1" x14ac:dyDescent="0.25">
      <c r="A215" s="167" t="s">
        <v>474</v>
      </c>
      <c r="B215" s="128" t="s">
        <v>475</v>
      </c>
      <c r="C215" s="44" t="s">
        <v>474</v>
      </c>
      <c r="D215" s="257">
        <f>D216+D219+D223</f>
        <v>0</v>
      </c>
      <c r="E215" s="257">
        <f>E216+E219+E223</f>
        <v>0</v>
      </c>
      <c r="F215" s="168" t="str">
        <f t="shared" si="3"/>
        <v>-</v>
      </c>
    </row>
    <row r="216" spans="1:6" customFormat="1" ht="12.75" customHeight="1" x14ac:dyDescent="0.25">
      <c r="A216" s="167" t="s">
        <v>476</v>
      </c>
      <c r="B216" s="128" t="s">
        <v>477</v>
      </c>
      <c r="C216" s="44" t="s">
        <v>476</v>
      </c>
      <c r="D216" s="257">
        <f>SUM(D217:D218)</f>
        <v>0</v>
      </c>
      <c r="E216" s="257">
        <f>SUM(E217:E218)</f>
        <v>0</v>
      </c>
      <c r="F216" s="168" t="str">
        <f t="shared" si="3"/>
        <v>-</v>
      </c>
    </row>
    <row r="217" spans="1:6" customFormat="1" ht="12.75" customHeight="1" x14ac:dyDescent="0.25">
      <c r="A217" s="167" t="s">
        <v>478</v>
      </c>
      <c r="B217" s="128" t="s">
        <v>479</v>
      </c>
      <c r="C217" s="44" t="s">
        <v>478</v>
      </c>
      <c r="D217" s="256">
        <v>0</v>
      </c>
      <c r="E217" s="256">
        <v>0</v>
      </c>
      <c r="F217" s="168" t="str">
        <f t="shared" si="3"/>
        <v>-</v>
      </c>
    </row>
    <row r="218" spans="1:6" customFormat="1" ht="12.75" customHeight="1" x14ac:dyDescent="0.25">
      <c r="A218" s="167" t="s">
        <v>480</v>
      </c>
      <c r="B218" s="128" t="s">
        <v>481</v>
      </c>
      <c r="C218" s="44" t="s">
        <v>480</v>
      </c>
      <c r="D218" s="256">
        <v>0</v>
      </c>
      <c r="E218" s="256">
        <v>0</v>
      </c>
      <c r="F218" s="168" t="str">
        <f t="shared" si="3"/>
        <v>-</v>
      </c>
    </row>
    <row r="219" spans="1:6" customFormat="1" ht="24" customHeight="1" x14ac:dyDescent="0.25">
      <c r="A219" s="167" t="s">
        <v>482</v>
      </c>
      <c r="B219" s="128" t="s">
        <v>483</v>
      </c>
      <c r="C219" s="44" t="s">
        <v>482</v>
      </c>
      <c r="D219" s="257">
        <f>SUM(D220:D222)</f>
        <v>0</v>
      </c>
      <c r="E219" s="257">
        <f>SUM(E220:E222)</f>
        <v>0</v>
      </c>
      <c r="F219" s="168" t="str">
        <f t="shared" si="3"/>
        <v>-</v>
      </c>
    </row>
    <row r="220" spans="1:6" customFormat="1" ht="12.75" customHeight="1" x14ac:dyDescent="0.25">
      <c r="A220" s="167" t="s">
        <v>484</v>
      </c>
      <c r="B220" s="128" t="s">
        <v>485</v>
      </c>
      <c r="C220" s="44" t="s">
        <v>484</v>
      </c>
      <c r="D220" s="256">
        <v>0</v>
      </c>
      <c r="E220" s="256">
        <v>0</v>
      </c>
      <c r="F220" s="168" t="str">
        <f t="shared" si="3"/>
        <v>-</v>
      </c>
    </row>
    <row r="221" spans="1:6" customFormat="1" ht="12.75" customHeight="1" x14ac:dyDescent="0.25">
      <c r="A221" s="167" t="s">
        <v>486</v>
      </c>
      <c r="B221" s="128" t="s">
        <v>487</v>
      </c>
      <c r="C221" s="44" t="s">
        <v>486</v>
      </c>
      <c r="D221" s="256">
        <v>0</v>
      </c>
      <c r="E221" s="256">
        <v>0</v>
      </c>
      <c r="F221" s="168" t="str">
        <f t="shared" si="3"/>
        <v>-</v>
      </c>
    </row>
    <row r="222" spans="1:6" customFormat="1" ht="12.75" customHeight="1" x14ac:dyDescent="0.25">
      <c r="A222" s="167" t="s">
        <v>488</v>
      </c>
      <c r="B222" s="128" t="s">
        <v>489</v>
      </c>
      <c r="C222" s="44" t="s">
        <v>488</v>
      </c>
      <c r="D222" s="256">
        <v>0</v>
      </c>
      <c r="E222" s="256">
        <v>0</v>
      </c>
      <c r="F222" s="168" t="str">
        <f t="shared" si="3"/>
        <v>-</v>
      </c>
    </row>
    <row r="223" spans="1:6" customFormat="1" ht="24" customHeight="1" x14ac:dyDescent="0.25">
      <c r="A223" s="167" t="s">
        <v>490</v>
      </c>
      <c r="B223" s="128" t="s">
        <v>491</v>
      </c>
      <c r="C223" s="44" t="s">
        <v>490</v>
      </c>
      <c r="D223" s="256">
        <v>0</v>
      </c>
      <c r="E223" s="256">
        <v>0</v>
      </c>
      <c r="F223" s="168" t="str">
        <f t="shared" si="3"/>
        <v>-</v>
      </c>
    </row>
    <row r="224" spans="1:6" customFormat="1" ht="24" customHeight="1" x14ac:dyDescent="0.25">
      <c r="A224" s="167" t="s">
        <v>492</v>
      </c>
      <c r="B224" s="128" t="s">
        <v>493</v>
      </c>
      <c r="C224" s="44" t="s">
        <v>492</v>
      </c>
      <c r="D224" s="257">
        <f>D225+D228+D231+D236+D240+D244+D247</f>
        <v>0</v>
      </c>
      <c r="E224" s="257">
        <f>E225+E228+E231+E236+E240+E244+E247</f>
        <v>0</v>
      </c>
      <c r="F224" s="168" t="str">
        <f t="shared" si="3"/>
        <v>-</v>
      </c>
    </row>
    <row r="225" spans="1:6" customFormat="1" ht="12.75" customHeight="1" x14ac:dyDescent="0.25">
      <c r="A225" s="167" t="s">
        <v>494</v>
      </c>
      <c r="B225" s="128" t="s">
        <v>495</v>
      </c>
      <c r="C225" s="44" t="s">
        <v>494</v>
      </c>
      <c r="D225" s="257">
        <f>SUM(D226:D227)</f>
        <v>0</v>
      </c>
      <c r="E225" s="257">
        <f>SUM(E226:E227)</f>
        <v>0</v>
      </c>
      <c r="F225" s="168" t="str">
        <f t="shared" si="3"/>
        <v>-</v>
      </c>
    </row>
    <row r="226" spans="1:6" customFormat="1" ht="12.75" customHeight="1" x14ac:dyDescent="0.25">
      <c r="A226" s="167" t="s">
        <v>496</v>
      </c>
      <c r="B226" s="128" t="s">
        <v>497</v>
      </c>
      <c r="C226" s="44" t="s">
        <v>496</v>
      </c>
      <c r="D226" s="256">
        <v>0</v>
      </c>
      <c r="E226" s="256">
        <v>0</v>
      </c>
      <c r="F226" s="168" t="str">
        <f t="shared" si="3"/>
        <v>-</v>
      </c>
    </row>
    <row r="227" spans="1:6" customFormat="1" ht="12.75" customHeight="1" x14ac:dyDescent="0.25">
      <c r="A227" s="167" t="s">
        <v>498</v>
      </c>
      <c r="B227" s="128" t="s">
        <v>499</v>
      </c>
      <c r="C227" s="44" t="s">
        <v>498</v>
      </c>
      <c r="D227" s="256">
        <v>0</v>
      </c>
      <c r="E227" s="256">
        <v>0</v>
      </c>
      <c r="F227" s="168" t="str">
        <f t="shared" si="3"/>
        <v>-</v>
      </c>
    </row>
    <row r="228" spans="1:6" customFormat="1" ht="24" customHeight="1" x14ac:dyDescent="0.25">
      <c r="A228" s="167" t="s">
        <v>500</v>
      </c>
      <c r="B228" s="128" t="s">
        <v>501</v>
      </c>
      <c r="C228" s="44" t="s">
        <v>500</v>
      </c>
      <c r="D228" s="257">
        <f>SUM(D229:D230)</f>
        <v>0</v>
      </c>
      <c r="E228" s="257">
        <f>SUM(E229:E230)</f>
        <v>0</v>
      </c>
      <c r="F228" s="168" t="str">
        <f t="shared" si="3"/>
        <v>-</v>
      </c>
    </row>
    <row r="229" spans="1:6" customFormat="1" ht="12.75" customHeight="1" x14ac:dyDescent="0.25">
      <c r="A229" s="167" t="s">
        <v>502</v>
      </c>
      <c r="B229" s="128" t="s">
        <v>503</v>
      </c>
      <c r="C229" s="44" t="s">
        <v>502</v>
      </c>
      <c r="D229" s="256">
        <v>0</v>
      </c>
      <c r="E229" s="256">
        <v>0</v>
      </c>
      <c r="F229" s="168" t="str">
        <f t="shared" si="3"/>
        <v>-</v>
      </c>
    </row>
    <row r="230" spans="1:6" customFormat="1" ht="24" customHeight="1" x14ac:dyDescent="0.25">
      <c r="A230" s="167" t="s">
        <v>504</v>
      </c>
      <c r="B230" s="128" t="s">
        <v>505</v>
      </c>
      <c r="C230" s="44" t="s">
        <v>504</v>
      </c>
      <c r="D230" s="256">
        <v>0</v>
      </c>
      <c r="E230" s="256">
        <v>0</v>
      </c>
      <c r="F230" s="168" t="str">
        <f t="shared" si="3"/>
        <v>-</v>
      </c>
    </row>
    <row r="231" spans="1:6" customFormat="1" ht="12.75" customHeight="1" x14ac:dyDescent="0.25">
      <c r="A231" s="167" t="s">
        <v>506</v>
      </c>
      <c r="B231" s="174" t="s">
        <v>507</v>
      </c>
      <c r="C231" s="44" t="s">
        <v>506</v>
      </c>
      <c r="D231" s="257">
        <f>SUM(D232:D235)</f>
        <v>0</v>
      </c>
      <c r="E231" s="257">
        <f>SUM(E232:E235)</f>
        <v>0</v>
      </c>
      <c r="F231" s="168" t="str">
        <f t="shared" si="3"/>
        <v>-</v>
      </c>
    </row>
    <row r="232" spans="1:6" customFormat="1" ht="12.75" customHeight="1" x14ac:dyDescent="0.25">
      <c r="A232" s="167" t="s">
        <v>508</v>
      </c>
      <c r="B232" s="128" t="s">
        <v>509</v>
      </c>
      <c r="C232" s="44" t="s">
        <v>508</v>
      </c>
      <c r="D232" s="256">
        <v>0</v>
      </c>
      <c r="E232" s="256">
        <v>0</v>
      </c>
      <c r="F232" s="168" t="str">
        <f t="shared" si="3"/>
        <v>-</v>
      </c>
    </row>
    <row r="233" spans="1:6" customFormat="1" ht="12.75" customHeight="1" x14ac:dyDescent="0.25">
      <c r="A233" s="167" t="s">
        <v>510</v>
      </c>
      <c r="B233" s="128" t="s">
        <v>511</v>
      </c>
      <c r="C233" s="44" t="s">
        <v>510</v>
      </c>
      <c r="D233" s="256">
        <v>0</v>
      </c>
      <c r="E233" s="256">
        <v>0</v>
      </c>
      <c r="F233" s="168" t="str">
        <f t="shared" si="3"/>
        <v>-</v>
      </c>
    </row>
    <row r="234" spans="1:6" customFormat="1" ht="12.75" customHeight="1" x14ac:dyDescent="0.25">
      <c r="A234" s="167" t="s">
        <v>512</v>
      </c>
      <c r="B234" s="128" t="s">
        <v>513</v>
      </c>
      <c r="C234" s="44" t="s">
        <v>512</v>
      </c>
      <c r="D234" s="256">
        <v>0</v>
      </c>
      <c r="E234" s="256">
        <v>0</v>
      </c>
      <c r="F234" s="168" t="str">
        <f t="shared" si="3"/>
        <v>-</v>
      </c>
    </row>
    <row r="235" spans="1:6" customFormat="1" ht="24" customHeight="1" x14ac:dyDescent="0.25">
      <c r="A235" s="167" t="s">
        <v>514</v>
      </c>
      <c r="B235" s="128" t="s">
        <v>515</v>
      </c>
      <c r="C235" s="44" t="s">
        <v>514</v>
      </c>
      <c r="D235" s="256">
        <v>0</v>
      </c>
      <c r="E235" s="256">
        <v>0</v>
      </c>
      <c r="F235" s="168" t="str">
        <f t="shared" si="3"/>
        <v>-</v>
      </c>
    </row>
    <row r="236" spans="1:6" customFormat="1" ht="12.75" customHeight="1" x14ac:dyDescent="0.25">
      <c r="A236" s="167" t="s">
        <v>516</v>
      </c>
      <c r="B236" s="174" t="s">
        <v>517</v>
      </c>
      <c r="C236" s="44" t="s">
        <v>516</v>
      </c>
      <c r="D236" s="257">
        <f>SUM(D237:D239)</f>
        <v>0</v>
      </c>
      <c r="E236" s="257">
        <f>SUM(E237:E239)</f>
        <v>0</v>
      </c>
      <c r="F236" s="168" t="str">
        <f t="shared" si="3"/>
        <v>-</v>
      </c>
    </row>
    <row r="237" spans="1:6" customFormat="1" ht="12.75" customHeight="1" x14ac:dyDescent="0.25">
      <c r="A237" s="167" t="s">
        <v>518</v>
      </c>
      <c r="B237" s="128" t="s">
        <v>519</v>
      </c>
      <c r="C237" s="44" t="s">
        <v>518</v>
      </c>
      <c r="D237" s="256">
        <v>0</v>
      </c>
      <c r="E237" s="256">
        <v>0</v>
      </c>
      <c r="F237" s="168" t="str">
        <f t="shared" si="3"/>
        <v>-</v>
      </c>
    </row>
    <row r="238" spans="1:6" customFormat="1" ht="12.75" customHeight="1" x14ac:dyDescent="0.25">
      <c r="A238" s="167" t="s">
        <v>520</v>
      </c>
      <c r="B238" s="128" t="s">
        <v>521</v>
      </c>
      <c r="C238" s="44" t="s">
        <v>520</v>
      </c>
      <c r="D238" s="256">
        <v>0</v>
      </c>
      <c r="E238" s="256">
        <v>0</v>
      </c>
      <c r="F238" s="168" t="str">
        <f t="shared" si="3"/>
        <v>-</v>
      </c>
    </row>
    <row r="239" spans="1:6" customFormat="1" ht="12.75" customHeight="1" x14ac:dyDescent="0.25">
      <c r="A239" s="167" t="s">
        <v>522</v>
      </c>
      <c r="B239" s="128" t="s">
        <v>523</v>
      </c>
      <c r="C239" s="44" t="s">
        <v>522</v>
      </c>
      <c r="D239" s="256">
        <v>0</v>
      </c>
      <c r="E239" s="256">
        <v>0</v>
      </c>
      <c r="F239" s="168" t="str">
        <f t="shared" si="3"/>
        <v>-</v>
      </c>
    </row>
    <row r="240" spans="1:6" customFormat="1" ht="24" customHeight="1" x14ac:dyDescent="0.25">
      <c r="A240" s="167" t="s">
        <v>524</v>
      </c>
      <c r="B240" s="128" t="s">
        <v>525</v>
      </c>
      <c r="C240" s="44" t="s">
        <v>524</v>
      </c>
      <c r="D240" s="257">
        <f>SUM(D241:D243)</f>
        <v>0</v>
      </c>
      <c r="E240" s="257">
        <f>SUM(E241:E243)</f>
        <v>0</v>
      </c>
      <c r="F240" s="168" t="str">
        <f t="shared" si="3"/>
        <v>-</v>
      </c>
    </row>
    <row r="241" spans="1:6" customFormat="1" ht="24" customHeight="1" x14ac:dyDescent="0.25">
      <c r="A241" s="167" t="s">
        <v>526</v>
      </c>
      <c r="B241" s="128" t="s">
        <v>527</v>
      </c>
      <c r="C241" s="44" t="s">
        <v>526</v>
      </c>
      <c r="D241" s="256">
        <v>0</v>
      </c>
      <c r="E241" s="256">
        <v>0</v>
      </c>
      <c r="F241" s="168" t="str">
        <f t="shared" si="3"/>
        <v>-</v>
      </c>
    </row>
    <row r="242" spans="1:6" customFormat="1" ht="24" customHeight="1" x14ac:dyDescent="0.25">
      <c r="A242" s="167" t="s">
        <v>528</v>
      </c>
      <c r="B242" s="128" t="s">
        <v>529</v>
      </c>
      <c r="C242" s="44" t="s">
        <v>528</v>
      </c>
      <c r="D242" s="256">
        <v>0</v>
      </c>
      <c r="E242" s="256">
        <v>0</v>
      </c>
      <c r="F242" s="168" t="str">
        <f t="shared" si="3"/>
        <v>-</v>
      </c>
    </row>
    <row r="243" spans="1:6" customFormat="1" ht="24" customHeight="1" x14ac:dyDescent="0.25">
      <c r="A243" s="167" t="s">
        <v>530</v>
      </c>
      <c r="B243" s="128" t="s">
        <v>531</v>
      </c>
      <c r="C243" s="44" t="s">
        <v>530</v>
      </c>
      <c r="D243" s="256">
        <v>0</v>
      </c>
      <c r="E243" s="256">
        <v>0</v>
      </c>
      <c r="F243" s="168" t="str">
        <f t="shared" si="3"/>
        <v>-</v>
      </c>
    </row>
    <row r="244" spans="1:6" customFormat="1" ht="12.75" customHeight="1" x14ac:dyDescent="0.25">
      <c r="A244" s="167" t="s">
        <v>532</v>
      </c>
      <c r="B244" s="128" t="s">
        <v>533</v>
      </c>
      <c r="C244" s="44" t="s">
        <v>532</v>
      </c>
      <c r="D244" s="257">
        <f>SUM(D245:D246)</f>
        <v>0</v>
      </c>
      <c r="E244" s="257">
        <f>SUM(E245:E246)</f>
        <v>0</v>
      </c>
      <c r="F244" s="168" t="str">
        <f t="shared" si="3"/>
        <v>-</v>
      </c>
    </row>
    <row r="245" spans="1:6" customFormat="1" ht="12.75" customHeight="1" x14ac:dyDescent="0.25">
      <c r="A245" s="167" t="s">
        <v>534</v>
      </c>
      <c r="B245" s="128" t="s">
        <v>535</v>
      </c>
      <c r="C245" s="44" t="s">
        <v>534</v>
      </c>
      <c r="D245" s="256">
        <v>0</v>
      </c>
      <c r="E245" s="256">
        <v>0</v>
      </c>
      <c r="F245" s="168" t="str">
        <f t="shared" si="3"/>
        <v>-</v>
      </c>
    </row>
    <row r="246" spans="1:6" customFormat="1" ht="12.75" customHeight="1" x14ac:dyDescent="0.25">
      <c r="A246" s="167" t="s">
        <v>536</v>
      </c>
      <c r="B246" s="128" t="s">
        <v>537</v>
      </c>
      <c r="C246" s="44" t="s">
        <v>536</v>
      </c>
      <c r="D246" s="256">
        <v>0</v>
      </c>
      <c r="E246" s="256">
        <v>0</v>
      </c>
      <c r="F246" s="168" t="str">
        <f t="shared" si="3"/>
        <v>-</v>
      </c>
    </row>
    <row r="247" spans="1:6" customFormat="1" ht="24" customHeight="1" x14ac:dyDescent="0.25">
      <c r="A247" s="167" t="s">
        <v>538</v>
      </c>
      <c r="B247" s="128" t="s">
        <v>539</v>
      </c>
      <c r="C247" s="44" t="s">
        <v>538</v>
      </c>
      <c r="D247" s="257">
        <f>SUM(D248:D251)</f>
        <v>0</v>
      </c>
      <c r="E247" s="257">
        <f>SUM(E248:E251)</f>
        <v>0</v>
      </c>
      <c r="F247" s="168" t="str">
        <f t="shared" si="3"/>
        <v>-</v>
      </c>
    </row>
    <row r="248" spans="1:6" customFormat="1" ht="12.75" customHeight="1" x14ac:dyDescent="0.25">
      <c r="A248" s="167" t="s">
        <v>540</v>
      </c>
      <c r="B248" s="128" t="s">
        <v>203</v>
      </c>
      <c r="C248" s="44" t="s">
        <v>540</v>
      </c>
      <c r="D248" s="256">
        <v>0</v>
      </c>
      <c r="E248" s="256">
        <v>0</v>
      </c>
      <c r="F248" s="168" t="str">
        <f t="shared" si="3"/>
        <v>-</v>
      </c>
    </row>
    <row r="249" spans="1:6" customFormat="1" ht="12.75" customHeight="1" x14ac:dyDescent="0.25">
      <c r="A249" s="167" t="s">
        <v>541</v>
      </c>
      <c r="B249" s="128" t="s">
        <v>205</v>
      </c>
      <c r="C249" s="44" t="s">
        <v>541</v>
      </c>
      <c r="D249" s="256">
        <v>0</v>
      </c>
      <c r="E249" s="256">
        <v>0</v>
      </c>
      <c r="F249" s="168" t="str">
        <f t="shared" si="3"/>
        <v>-</v>
      </c>
    </row>
    <row r="250" spans="1:6" customFormat="1" ht="24" customHeight="1" x14ac:dyDescent="0.25">
      <c r="A250" s="167" t="s">
        <v>542</v>
      </c>
      <c r="B250" s="128" t="s">
        <v>207</v>
      </c>
      <c r="C250" s="44" t="s">
        <v>542</v>
      </c>
      <c r="D250" s="256">
        <v>0</v>
      </c>
      <c r="E250" s="256">
        <v>0</v>
      </c>
      <c r="F250" s="168" t="str">
        <f t="shared" si="3"/>
        <v>-</v>
      </c>
    </row>
    <row r="251" spans="1:6" customFormat="1" ht="24" customHeight="1" x14ac:dyDescent="0.25">
      <c r="A251" s="167" t="s">
        <v>543</v>
      </c>
      <c r="B251" s="128" t="s">
        <v>209</v>
      </c>
      <c r="C251" s="44" t="s">
        <v>543</v>
      </c>
      <c r="D251" s="256">
        <v>0</v>
      </c>
      <c r="E251" s="256">
        <v>0</v>
      </c>
      <c r="F251" s="168" t="str">
        <f t="shared" si="3"/>
        <v>-</v>
      </c>
    </row>
    <row r="252" spans="1:6" customFormat="1" ht="24" customHeight="1" x14ac:dyDescent="0.25">
      <c r="A252" s="167" t="s">
        <v>544</v>
      </c>
      <c r="B252" s="128" t="s">
        <v>545</v>
      </c>
      <c r="C252" s="44" t="s">
        <v>544</v>
      </c>
      <c r="D252" s="257">
        <f>D253+D259</f>
        <v>0</v>
      </c>
      <c r="E252" s="257">
        <f>E253+E259</f>
        <v>0</v>
      </c>
      <c r="F252" s="168" t="str">
        <f t="shared" si="3"/>
        <v>-</v>
      </c>
    </row>
    <row r="253" spans="1:6" customFormat="1" ht="24" customHeight="1" x14ac:dyDescent="0.25">
      <c r="A253" s="167" t="s">
        <v>546</v>
      </c>
      <c r="B253" s="128" t="s">
        <v>547</v>
      </c>
      <c r="C253" s="44" t="s">
        <v>546</v>
      </c>
      <c r="D253" s="257">
        <f>SUM(D254:D258)</f>
        <v>0</v>
      </c>
      <c r="E253" s="257">
        <f>SUM(E254:E258)</f>
        <v>0</v>
      </c>
      <c r="F253" s="168" t="str">
        <f t="shared" si="3"/>
        <v>-</v>
      </c>
    </row>
    <row r="254" spans="1:6" customFormat="1" ht="24" customHeight="1" x14ac:dyDescent="0.25">
      <c r="A254" s="167" t="s">
        <v>548</v>
      </c>
      <c r="B254" s="128" t="s">
        <v>549</v>
      </c>
      <c r="C254" s="44" t="s">
        <v>548</v>
      </c>
      <c r="D254" s="256">
        <v>0</v>
      </c>
      <c r="E254" s="256">
        <v>0</v>
      </c>
      <c r="F254" s="168" t="str">
        <f t="shared" si="3"/>
        <v>-</v>
      </c>
    </row>
    <row r="255" spans="1:6" customFormat="1" ht="24" customHeight="1" x14ac:dyDescent="0.25">
      <c r="A255" s="167" t="s">
        <v>550</v>
      </c>
      <c r="B255" s="128" t="s">
        <v>551</v>
      </c>
      <c r="C255" s="44" t="s">
        <v>550</v>
      </c>
      <c r="D255" s="256">
        <v>0</v>
      </c>
      <c r="E255" s="256">
        <v>0</v>
      </c>
      <c r="F255" s="168" t="str">
        <f t="shared" si="3"/>
        <v>-</v>
      </c>
    </row>
    <row r="256" spans="1:6" customFormat="1" ht="24" customHeight="1" x14ac:dyDescent="0.25">
      <c r="A256" s="167" t="s">
        <v>552</v>
      </c>
      <c r="B256" s="128" t="s">
        <v>553</v>
      </c>
      <c r="C256" s="44" t="s">
        <v>552</v>
      </c>
      <c r="D256" s="256">
        <v>0</v>
      </c>
      <c r="E256" s="256">
        <v>0</v>
      </c>
      <c r="F256" s="168" t="str">
        <f t="shared" si="3"/>
        <v>-</v>
      </c>
    </row>
    <row r="257" spans="1:6" customFormat="1" ht="24" customHeight="1" x14ac:dyDescent="0.25">
      <c r="A257" s="167" t="s">
        <v>554</v>
      </c>
      <c r="B257" s="128" t="s">
        <v>555</v>
      </c>
      <c r="C257" s="44" t="s">
        <v>554</v>
      </c>
      <c r="D257" s="256">
        <v>0</v>
      </c>
      <c r="E257" s="256">
        <v>0</v>
      </c>
      <c r="F257" s="168" t="str">
        <f t="shared" si="3"/>
        <v>-</v>
      </c>
    </row>
    <row r="258" spans="1:6" customFormat="1" ht="12.75" customHeight="1" x14ac:dyDescent="0.25">
      <c r="A258" s="167" t="s">
        <v>556</v>
      </c>
      <c r="B258" s="128" t="s">
        <v>557</v>
      </c>
      <c r="C258" s="44" t="s">
        <v>556</v>
      </c>
      <c r="D258" s="256">
        <v>0</v>
      </c>
      <c r="E258" s="256">
        <v>0</v>
      </c>
      <c r="F258" s="168" t="str">
        <f t="shared" si="3"/>
        <v>-</v>
      </c>
    </row>
    <row r="259" spans="1:6" customFormat="1" ht="12.75" customHeight="1" x14ac:dyDescent="0.25">
      <c r="A259" s="167" t="s">
        <v>558</v>
      </c>
      <c r="B259" s="173" t="s">
        <v>559</v>
      </c>
      <c r="C259" s="44" t="s">
        <v>558</v>
      </c>
      <c r="D259" s="257">
        <f>SUM(D260:D262)</f>
        <v>0</v>
      </c>
      <c r="E259" s="257">
        <f>SUM(E260:E262)</f>
        <v>0</v>
      </c>
      <c r="F259" s="168" t="str">
        <f t="shared" si="3"/>
        <v>-</v>
      </c>
    </row>
    <row r="260" spans="1:6" customFormat="1" ht="12.75" customHeight="1" x14ac:dyDescent="0.25">
      <c r="A260" s="167" t="s">
        <v>560</v>
      </c>
      <c r="B260" s="128" t="s">
        <v>561</v>
      </c>
      <c r="C260" s="44" t="s">
        <v>560</v>
      </c>
      <c r="D260" s="256">
        <v>0</v>
      </c>
      <c r="E260" s="256">
        <v>0</v>
      </c>
      <c r="F260" s="168" t="str">
        <f t="shared" si="3"/>
        <v>-</v>
      </c>
    </row>
    <row r="261" spans="1:6" customFormat="1" ht="12.75" customHeight="1" x14ac:dyDescent="0.25">
      <c r="A261" s="167" t="s">
        <v>562</v>
      </c>
      <c r="B261" s="128" t="s">
        <v>563</v>
      </c>
      <c r="C261" s="44" t="s">
        <v>562</v>
      </c>
      <c r="D261" s="256">
        <v>0</v>
      </c>
      <c r="E261" s="256">
        <v>0</v>
      </c>
      <c r="F261" s="168" t="str">
        <f t="shared" si="3"/>
        <v>-</v>
      </c>
    </row>
    <row r="262" spans="1:6" customFormat="1" ht="12.75" customHeight="1" x14ac:dyDescent="0.25">
      <c r="A262" s="167" t="s">
        <v>564</v>
      </c>
      <c r="B262" s="128" t="s">
        <v>565</v>
      </c>
      <c r="C262" s="44" t="s">
        <v>564</v>
      </c>
      <c r="D262" s="256">
        <v>0</v>
      </c>
      <c r="E262" s="256">
        <v>0</v>
      </c>
      <c r="F262" s="168" t="str">
        <f t="shared" ref="F262:F296" si="4">IF(D262&lt;&gt;0,IF(E262/D262&gt;=100,"&gt;&gt;100",E262/D262*100),"-")</f>
        <v>-</v>
      </c>
    </row>
    <row r="263" spans="1:6" customFormat="1" ht="12.75" customHeight="1" x14ac:dyDescent="0.25">
      <c r="A263" s="167" t="s">
        <v>566</v>
      </c>
      <c r="B263" s="128" t="s">
        <v>567</v>
      </c>
      <c r="C263" s="44" t="s">
        <v>566</v>
      </c>
      <c r="D263" s="257">
        <f>D264+D268+D273+D279</f>
        <v>0</v>
      </c>
      <c r="E263" s="257">
        <f>E264+E268+E273+E279</f>
        <v>0</v>
      </c>
      <c r="F263" s="168" t="str">
        <f t="shared" si="4"/>
        <v>-</v>
      </c>
    </row>
    <row r="264" spans="1:6" customFormat="1" ht="12.75" customHeight="1" x14ac:dyDescent="0.25">
      <c r="A264" s="167" t="s">
        <v>568</v>
      </c>
      <c r="B264" s="128" t="s">
        <v>569</v>
      </c>
      <c r="C264" s="44" t="s">
        <v>568</v>
      </c>
      <c r="D264" s="257">
        <f>SUM(D265:D267)</f>
        <v>0</v>
      </c>
      <c r="E264" s="257">
        <f>SUM(E265:E267)</f>
        <v>0</v>
      </c>
      <c r="F264" s="168" t="str">
        <f t="shared" si="4"/>
        <v>-</v>
      </c>
    </row>
    <row r="265" spans="1:6" customFormat="1" ht="12.75" customHeight="1" x14ac:dyDescent="0.25">
      <c r="A265" s="167" t="s">
        <v>570</v>
      </c>
      <c r="B265" s="128" t="s">
        <v>571</v>
      </c>
      <c r="C265" s="44" t="s">
        <v>570</v>
      </c>
      <c r="D265" s="256">
        <v>0</v>
      </c>
      <c r="E265" s="256">
        <v>0</v>
      </c>
      <c r="F265" s="168" t="str">
        <f t="shared" si="4"/>
        <v>-</v>
      </c>
    </row>
    <row r="266" spans="1:6" customFormat="1" ht="12.75" customHeight="1" x14ac:dyDescent="0.25">
      <c r="A266" s="167" t="s">
        <v>572</v>
      </c>
      <c r="B266" s="128" t="s">
        <v>573</v>
      </c>
      <c r="C266" s="44" t="s">
        <v>572</v>
      </c>
      <c r="D266" s="256">
        <v>0</v>
      </c>
      <c r="E266" s="256">
        <v>0</v>
      </c>
      <c r="F266" s="168" t="str">
        <f t="shared" si="4"/>
        <v>-</v>
      </c>
    </row>
    <row r="267" spans="1:6" customFormat="1" ht="12.75" customHeight="1" x14ac:dyDescent="0.25">
      <c r="A267" s="167" t="s">
        <v>574</v>
      </c>
      <c r="B267" s="128" t="s">
        <v>575</v>
      </c>
      <c r="C267" s="44" t="s">
        <v>574</v>
      </c>
      <c r="D267" s="256">
        <v>0</v>
      </c>
      <c r="E267" s="256">
        <v>0</v>
      </c>
      <c r="F267" s="168" t="str">
        <f t="shared" si="4"/>
        <v>-</v>
      </c>
    </row>
    <row r="268" spans="1:6" customFormat="1" ht="12.75" customHeight="1" x14ac:dyDescent="0.25">
      <c r="A268" s="167" t="s">
        <v>576</v>
      </c>
      <c r="B268" s="174" t="s">
        <v>577</v>
      </c>
      <c r="C268" s="44" t="s">
        <v>576</v>
      </c>
      <c r="D268" s="257">
        <f>SUM(D269:D272)</f>
        <v>0</v>
      </c>
      <c r="E268" s="257">
        <f>SUM(E269:E272)</f>
        <v>0</v>
      </c>
      <c r="F268" s="168" t="str">
        <f t="shared" si="4"/>
        <v>-</v>
      </c>
    </row>
    <row r="269" spans="1:6" customFormat="1" ht="12.75" customHeight="1" x14ac:dyDescent="0.25">
      <c r="A269" s="167" t="s">
        <v>578</v>
      </c>
      <c r="B269" s="128" t="s">
        <v>579</v>
      </c>
      <c r="C269" s="44" t="s">
        <v>578</v>
      </c>
      <c r="D269" s="256">
        <v>0</v>
      </c>
      <c r="E269" s="256">
        <v>0</v>
      </c>
      <c r="F269" s="168" t="str">
        <f t="shared" si="4"/>
        <v>-</v>
      </c>
    </row>
    <row r="270" spans="1:6" customFormat="1" ht="12.75" customHeight="1" x14ac:dyDescent="0.25">
      <c r="A270" s="167" t="s">
        <v>580</v>
      </c>
      <c r="B270" s="128" t="s">
        <v>581</v>
      </c>
      <c r="C270" s="44" t="s">
        <v>580</v>
      </c>
      <c r="D270" s="256">
        <v>0</v>
      </c>
      <c r="E270" s="256">
        <v>0</v>
      </c>
      <c r="F270" s="168" t="str">
        <f t="shared" si="4"/>
        <v>-</v>
      </c>
    </row>
    <row r="271" spans="1:6" customFormat="1" ht="12.75" customHeight="1" x14ac:dyDescent="0.25">
      <c r="A271" s="167" t="s">
        <v>582</v>
      </c>
      <c r="B271" s="128" t="s">
        <v>583</v>
      </c>
      <c r="C271" s="44" t="s">
        <v>582</v>
      </c>
      <c r="D271" s="256">
        <v>0</v>
      </c>
      <c r="E271" s="256">
        <v>0</v>
      </c>
      <c r="F271" s="168" t="str">
        <f t="shared" si="4"/>
        <v>-</v>
      </c>
    </row>
    <row r="272" spans="1:6" customFormat="1" ht="24" customHeight="1" x14ac:dyDescent="0.25">
      <c r="A272" s="167" t="s">
        <v>584</v>
      </c>
      <c r="B272" s="128" t="s">
        <v>585</v>
      </c>
      <c r="C272" s="44" t="s">
        <v>584</v>
      </c>
      <c r="D272" s="256">
        <v>0</v>
      </c>
      <c r="E272" s="256">
        <v>0</v>
      </c>
      <c r="F272" s="168" t="str">
        <f t="shared" si="4"/>
        <v>-</v>
      </c>
    </row>
    <row r="273" spans="1:6" customFormat="1" ht="12.75" customHeight="1" x14ac:dyDescent="0.25">
      <c r="A273" s="167" t="s">
        <v>586</v>
      </c>
      <c r="B273" s="128" t="s">
        <v>587</v>
      </c>
      <c r="C273" s="44" t="s">
        <v>586</v>
      </c>
      <c r="D273" s="257">
        <f>SUM(D274:D278)</f>
        <v>0</v>
      </c>
      <c r="E273" s="257">
        <f>SUM(E274:E278)</f>
        <v>0</v>
      </c>
      <c r="F273" s="168" t="str">
        <f t="shared" si="4"/>
        <v>-</v>
      </c>
    </row>
    <row r="274" spans="1:6" customFormat="1" ht="12.75" customHeight="1" x14ac:dyDescent="0.25">
      <c r="A274" s="167" t="s">
        <v>588</v>
      </c>
      <c r="B274" s="128" t="s">
        <v>589</v>
      </c>
      <c r="C274" s="44" t="s">
        <v>588</v>
      </c>
      <c r="D274" s="256">
        <v>0</v>
      </c>
      <c r="E274" s="256">
        <v>0</v>
      </c>
      <c r="F274" s="168" t="str">
        <f t="shared" si="4"/>
        <v>-</v>
      </c>
    </row>
    <row r="275" spans="1:6" customFormat="1" ht="12.75" customHeight="1" x14ac:dyDescent="0.25">
      <c r="A275" s="167" t="s">
        <v>590</v>
      </c>
      <c r="B275" s="128" t="s">
        <v>591</v>
      </c>
      <c r="C275" s="44" t="s">
        <v>590</v>
      </c>
      <c r="D275" s="256">
        <v>0</v>
      </c>
      <c r="E275" s="256">
        <v>0</v>
      </c>
      <c r="F275" s="168" t="str">
        <f t="shared" si="4"/>
        <v>-</v>
      </c>
    </row>
    <row r="276" spans="1:6" customFormat="1" ht="12.75" customHeight="1" x14ac:dyDescent="0.25">
      <c r="A276" s="167" t="s">
        <v>592</v>
      </c>
      <c r="B276" s="128" t="s">
        <v>593</v>
      </c>
      <c r="C276" s="44" t="s">
        <v>592</v>
      </c>
      <c r="D276" s="256">
        <v>0</v>
      </c>
      <c r="E276" s="256">
        <v>0</v>
      </c>
      <c r="F276" s="168" t="str">
        <f t="shared" si="4"/>
        <v>-</v>
      </c>
    </row>
    <row r="277" spans="1:6" customFormat="1" ht="12.75" customHeight="1" x14ac:dyDescent="0.25">
      <c r="A277" s="167" t="s">
        <v>594</v>
      </c>
      <c r="B277" s="128" t="s">
        <v>595</v>
      </c>
      <c r="C277" s="44" t="s">
        <v>594</v>
      </c>
      <c r="D277" s="256">
        <v>0</v>
      </c>
      <c r="E277" s="256">
        <v>0</v>
      </c>
      <c r="F277" s="168" t="str">
        <f t="shared" si="4"/>
        <v>-</v>
      </c>
    </row>
    <row r="278" spans="1:6" customFormat="1" ht="12.75" customHeight="1" x14ac:dyDescent="0.25">
      <c r="A278" s="167" t="s">
        <v>596</v>
      </c>
      <c r="B278" s="128" t="s">
        <v>345</v>
      </c>
      <c r="C278" s="44" t="s">
        <v>596</v>
      </c>
      <c r="D278" s="256">
        <v>0</v>
      </c>
      <c r="E278" s="256">
        <v>0</v>
      </c>
      <c r="F278" s="168" t="str">
        <f t="shared" si="4"/>
        <v>-</v>
      </c>
    </row>
    <row r="279" spans="1:6" customFormat="1" ht="12.75" customHeight="1" x14ac:dyDescent="0.25">
      <c r="A279" s="167" t="s">
        <v>597</v>
      </c>
      <c r="B279" s="174" t="s">
        <v>598</v>
      </c>
      <c r="C279" s="44" t="s">
        <v>597</v>
      </c>
      <c r="D279" s="257">
        <f>SUM(D280:D284)</f>
        <v>0</v>
      </c>
      <c r="E279" s="257">
        <f>SUM(E280:E284)</f>
        <v>0</v>
      </c>
      <c r="F279" s="168" t="str">
        <f t="shared" si="4"/>
        <v>-</v>
      </c>
    </row>
    <row r="280" spans="1:6" customFormat="1" ht="24" customHeight="1" x14ac:dyDescent="0.25">
      <c r="A280" s="167" t="s">
        <v>599</v>
      </c>
      <c r="B280" s="128" t="s">
        <v>600</v>
      </c>
      <c r="C280" s="44" t="s">
        <v>599</v>
      </c>
      <c r="D280" s="256">
        <v>0</v>
      </c>
      <c r="E280" s="256">
        <v>0</v>
      </c>
      <c r="F280" s="168" t="str">
        <f t="shared" si="4"/>
        <v>-</v>
      </c>
    </row>
    <row r="281" spans="1:6" customFormat="1" ht="24" customHeight="1" x14ac:dyDescent="0.25">
      <c r="A281" s="167" t="s">
        <v>601</v>
      </c>
      <c r="B281" s="128" t="s">
        <v>602</v>
      </c>
      <c r="C281" s="44" t="s">
        <v>601</v>
      </c>
      <c r="D281" s="256">
        <v>0</v>
      </c>
      <c r="E281" s="256">
        <v>0</v>
      </c>
      <c r="F281" s="168" t="str">
        <f t="shared" si="4"/>
        <v>-</v>
      </c>
    </row>
    <row r="282" spans="1:6" customFormat="1" ht="12.75" customHeight="1" x14ac:dyDescent="0.25">
      <c r="A282" s="167" t="s">
        <v>603</v>
      </c>
      <c r="B282" s="128" t="s">
        <v>604</v>
      </c>
      <c r="C282" s="44" t="s">
        <v>603</v>
      </c>
      <c r="D282" s="256">
        <v>0</v>
      </c>
      <c r="E282" s="256">
        <v>0</v>
      </c>
      <c r="F282" s="168" t="str">
        <f t="shared" si="4"/>
        <v>-</v>
      </c>
    </row>
    <row r="283" spans="1:6" customFormat="1" ht="12.75" customHeight="1" x14ac:dyDescent="0.25">
      <c r="A283" s="167" t="s">
        <v>605</v>
      </c>
      <c r="B283" s="128" t="s">
        <v>606</v>
      </c>
      <c r="C283" s="44" t="s">
        <v>605</v>
      </c>
      <c r="D283" s="256">
        <v>0</v>
      </c>
      <c r="E283" s="256">
        <v>0</v>
      </c>
      <c r="F283" s="168" t="str">
        <f t="shared" si="4"/>
        <v>-</v>
      </c>
    </row>
    <row r="284" spans="1:6" customFormat="1" ht="24" customHeight="1" x14ac:dyDescent="0.25">
      <c r="A284" s="167" t="s">
        <v>607</v>
      </c>
      <c r="B284" s="128" t="s">
        <v>608</v>
      </c>
      <c r="C284" s="44" t="s">
        <v>607</v>
      </c>
      <c r="D284" s="256">
        <v>0</v>
      </c>
      <c r="E284" s="256">
        <v>0</v>
      </c>
      <c r="F284" s="168" t="str">
        <f t="shared" si="4"/>
        <v>-</v>
      </c>
    </row>
    <row r="285" spans="1:6" customFormat="1" ht="12.75" customHeight="1" x14ac:dyDescent="0.25">
      <c r="A285" s="167"/>
      <c r="B285" s="128" t="s">
        <v>609</v>
      </c>
      <c r="C285" s="44" t="s">
        <v>610</v>
      </c>
      <c r="D285" s="256">
        <v>0</v>
      </c>
      <c r="E285" s="256">
        <v>0</v>
      </c>
      <c r="F285" s="168" t="str">
        <f t="shared" si="4"/>
        <v>-</v>
      </c>
    </row>
    <row r="286" spans="1:6" customFormat="1" ht="12.75" customHeight="1" x14ac:dyDescent="0.25">
      <c r="A286" s="167"/>
      <c r="B286" s="128" t="s">
        <v>611</v>
      </c>
      <c r="C286" s="44" t="s">
        <v>612</v>
      </c>
      <c r="D286" s="256">
        <v>0</v>
      </c>
      <c r="E286" s="256">
        <v>0</v>
      </c>
      <c r="F286" s="168" t="str">
        <f t="shared" si="4"/>
        <v>-</v>
      </c>
    </row>
    <row r="287" spans="1:6" customFormat="1" ht="12.75" customHeight="1" x14ac:dyDescent="0.25">
      <c r="A287" s="167"/>
      <c r="B287" s="128" t="s">
        <v>613</v>
      </c>
      <c r="C287" s="44" t="s">
        <v>614</v>
      </c>
      <c r="D287" s="257">
        <f>IF(D286&gt;=D285,D286-D285,0)</f>
        <v>0</v>
      </c>
      <c r="E287" s="257">
        <f>IF(E286&gt;=E285,E286-E285,0)</f>
        <v>0</v>
      </c>
      <c r="F287" s="168" t="str">
        <f t="shared" si="4"/>
        <v>-</v>
      </c>
    </row>
    <row r="288" spans="1:6" customFormat="1" ht="12.75" customHeight="1" x14ac:dyDescent="0.25">
      <c r="A288" s="167"/>
      <c r="B288" s="128" t="s">
        <v>615</v>
      </c>
      <c r="C288" s="44" t="s">
        <v>616</v>
      </c>
      <c r="D288" s="257">
        <f>IF(D285&gt;=D286,D285-D286,0)</f>
        <v>0</v>
      </c>
      <c r="E288" s="257">
        <f>IF(E285&gt;=E286,E285-E286,0)</f>
        <v>0</v>
      </c>
      <c r="F288" s="168" t="str">
        <f t="shared" si="4"/>
        <v>-</v>
      </c>
    </row>
    <row r="289" spans="1:6" customFormat="1" ht="12.75" customHeight="1" x14ac:dyDescent="0.25">
      <c r="A289" s="167"/>
      <c r="B289" s="128" t="s">
        <v>617</v>
      </c>
      <c r="C289" s="44" t="s">
        <v>618</v>
      </c>
      <c r="D289" s="257">
        <f>D151-D287+D288</f>
        <v>161038.29</v>
      </c>
      <c r="E289" s="257">
        <f>E151-E287+E288</f>
        <v>166409.68000000002</v>
      </c>
      <c r="F289" s="168">
        <f t="shared" si="4"/>
        <v>103.33547381805906</v>
      </c>
    </row>
    <row r="290" spans="1:6" customFormat="1" ht="12.75" customHeight="1" x14ac:dyDescent="0.25">
      <c r="A290" s="167"/>
      <c r="B290" s="128" t="s">
        <v>619</v>
      </c>
      <c r="C290" s="44" t="s">
        <v>620</v>
      </c>
      <c r="D290" s="257">
        <f>IF(D6&gt;=D289,D6-D289,0)</f>
        <v>39269.910000000003</v>
      </c>
      <c r="E290" s="257">
        <f>IF(E6&gt;=E289,E6-E289,0)</f>
        <v>44794.479999999981</v>
      </c>
      <c r="F290" s="168">
        <f t="shared" si="4"/>
        <v>114.06820132768314</v>
      </c>
    </row>
    <row r="291" spans="1:6" customFormat="1" ht="12.75" customHeight="1" x14ac:dyDescent="0.25">
      <c r="A291" s="167"/>
      <c r="B291" s="128" t="s">
        <v>621</v>
      </c>
      <c r="C291" s="44" t="s">
        <v>622</v>
      </c>
      <c r="D291" s="257">
        <f>IF(D289&gt;=D6,D289-D6,0)</f>
        <v>0</v>
      </c>
      <c r="E291" s="257">
        <f>IF(E289&gt;=E6,E289-E6,0)</f>
        <v>0</v>
      </c>
      <c r="F291" s="168" t="str">
        <f t="shared" si="4"/>
        <v>-</v>
      </c>
    </row>
    <row r="292" spans="1:6" customFormat="1" ht="12.75" customHeight="1" x14ac:dyDescent="0.25">
      <c r="A292" s="167" t="s">
        <v>623</v>
      </c>
      <c r="B292" s="128" t="s">
        <v>624</v>
      </c>
      <c r="C292" s="44" t="s">
        <v>623</v>
      </c>
      <c r="D292" s="256">
        <v>10185.58</v>
      </c>
      <c r="E292" s="256">
        <v>12271.8</v>
      </c>
      <c r="F292" s="168">
        <f t="shared" si="4"/>
        <v>120.48209331231014</v>
      </c>
    </row>
    <row r="293" spans="1:6" customFormat="1" ht="12.75" customHeight="1" x14ac:dyDescent="0.25">
      <c r="A293" s="167" t="s">
        <v>625</v>
      </c>
      <c r="B293" s="128" t="s">
        <v>626</v>
      </c>
      <c r="C293" s="44" t="s">
        <v>625</v>
      </c>
      <c r="D293" s="256">
        <v>0</v>
      </c>
      <c r="E293" s="256">
        <v>0</v>
      </c>
      <c r="F293" s="168" t="str">
        <f t="shared" si="4"/>
        <v>-</v>
      </c>
    </row>
    <row r="294" spans="1:6" customFormat="1" ht="12.75" customHeight="1" x14ac:dyDescent="0.25">
      <c r="A294" s="167" t="s">
        <v>627</v>
      </c>
      <c r="B294" s="128" t="s">
        <v>628</v>
      </c>
      <c r="C294" s="44" t="s">
        <v>627</v>
      </c>
      <c r="D294" s="256">
        <v>0</v>
      </c>
      <c r="E294" s="256">
        <v>0</v>
      </c>
      <c r="F294" s="168" t="str">
        <f t="shared" si="4"/>
        <v>-</v>
      </c>
    </row>
    <row r="295" spans="1:6" customFormat="1" ht="24" customHeight="1" x14ac:dyDescent="0.25">
      <c r="A295" s="167" t="s">
        <v>629</v>
      </c>
      <c r="B295" s="128" t="s">
        <v>630</v>
      </c>
      <c r="C295" s="44" t="s">
        <v>629</v>
      </c>
      <c r="D295" s="256">
        <v>0</v>
      </c>
      <c r="E295" s="256">
        <v>0</v>
      </c>
      <c r="F295" s="168" t="str">
        <f t="shared" si="4"/>
        <v>-</v>
      </c>
    </row>
    <row r="296" spans="1:6" customFormat="1" ht="12.75" customHeight="1" x14ac:dyDescent="0.25">
      <c r="A296" s="176" t="s">
        <v>631</v>
      </c>
      <c r="B296" s="177" t="s">
        <v>632</v>
      </c>
      <c r="C296" s="45" t="s">
        <v>631</v>
      </c>
      <c r="D296" s="258">
        <v>0</v>
      </c>
      <c r="E296" s="258">
        <v>0</v>
      </c>
      <c r="F296" s="178" t="str">
        <f t="shared" si="4"/>
        <v>-</v>
      </c>
    </row>
    <row r="297" spans="1:6" s="50" customFormat="1" ht="20.100000000000001" customHeight="1" x14ac:dyDescent="0.25">
      <c r="A297" s="321" t="s">
        <v>633</v>
      </c>
      <c r="B297" s="322"/>
      <c r="C297" s="2"/>
      <c r="D297" s="259"/>
      <c r="E297" s="259"/>
      <c r="F297" s="172"/>
    </row>
    <row r="298" spans="1:6" customFormat="1" ht="12.75" customHeight="1" x14ac:dyDescent="0.25">
      <c r="A298" s="167" t="s">
        <v>634</v>
      </c>
      <c r="B298" s="128" t="s">
        <v>635</v>
      </c>
      <c r="C298" s="44" t="s">
        <v>634</v>
      </c>
      <c r="D298" s="257">
        <f>D299+D311+D344+D348</f>
        <v>0</v>
      </c>
      <c r="E298" s="257">
        <f>E299+E311+E344+E348</f>
        <v>0</v>
      </c>
      <c r="F298" s="168" t="str">
        <f t="shared" ref="F298:F329" si="5">IF(D298&lt;&gt;0,IF(E298/D298&gt;=100,"&gt;&gt;100",E298/D298*100),"-")</f>
        <v>-</v>
      </c>
    </row>
    <row r="299" spans="1:6" customFormat="1" ht="12.75" customHeight="1" x14ac:dyDescent="0.25">
      <c r="A299" s="167" t="s">
        <v>636</v>
      </c>
      <c r="B299" s="128" t="s">
        <v>637</v>
      </c>
      <c r="C299" s="44" t="s">
        <v>636</v>
      </c>
      <c r="D299" s="257">
        <f>D300+D304</f>
        <v>0</v>
      </c>
      <c r="E299" s="257">
        <f>E300+E304</f>
        <v>0</v>
      </c>
      <c r="F299" s="168" t="str">
        <f t="shared" si="5"/>
        <v>-</v>
      </c>
    </row>
    <row r="300" spans="1:6" customFormat="1" ht="24" customHeight="1" x14ac:dyDescent="0.25">
      <c r="A300" s="167" t="s">
        <v>638</v>
      </c>
      <c r="B300" s="128" t="s">
        <v>639</v>
      </c>
      <c r="C300" s="44" t="s">
        <v>638</v>
      </c>
      <c r="D300" s="257">
        <f>SUM(D301:D303)</f>
        <v>0</v>
      </c>
      <c r="E300" s="257">
        <f>SUM(E301:E303)</f>
        <v>0</v>
      </c>
      <c r="F300" s="168" t="str">
        <f t="shared" si="5"/>
        <v>-</v>
      </c>
    </row>
    <row r="301" spans="1:6" customFormat="1" ht="12.75" customHeight="1" x14ac:dyDescent="0.25">
      <c r="A301" s="167" t="s">
        <v>640</v>
      </c>
      <c r="B301" s="128" t="s">
        <v>641</v>
      </c>
      <c r="C301" s="44" t="s">
        <v>640</v>
      </c>
      <c r="D301" s="256">
        <v>0</v>
      </c>
      <c r="E301" s="256">
        <v>0</v>
      </c>
      <c r="F301" s="168" t="str">
        <f t="shared" si="5"/>
        <v>-</v>
      </c>
    </row>
    <row r="302" spans="1:6" customFormat="1" ht="12.75" customHeight="1" x14ac:dyDescent="0.25">
      <c r="A302" s="167" t="s">
        <v>642</v>
      </c>
      <c r="B302" s="128" t="s">
        <v>643</v>
      </c>
      <c r="C302" s="44" t="s">
        <v>642</v>
      </c>
      <c r="D302" s="256">
        <v>0</v>
      </c>
      <c r="E302" s="256">
        <v>0</v>
      </c>
      <c r="F302" s="168" t="str">
        <f t="shared" si="5"/>
        <v>-</v>
      </c>
    </row>
    <row r="303" spans="1:6" customFormat="1" ht="12.75" customHeight="1" x14ac:dyDescent="0.25">
      <c r="A303" s="167" t="s">
        <v>644</v>
      </c>
      <c r="B303" s="128" t="s">
        <v>645</v>
      </c>
      <c r="C303" s="44" t="s">
        <v>644</v>
      </c>
      <c r="D303" s="256">
        <v>0</v>
      </c>
      <c r="E303" s="256">
        <v>0</v>
      </c>
      <c r="F303" s="168" t="str">
        <f t="shared" si="5"/>
        <v>-</v>
      </c>
    </row>
    <row r="304" spans="1:6" customFormat="1" ht="12.75" customHeight="1" x14ac:dyDescent="0.25">
      <c r="A304" s="167" t="s">
        <v>646</v>
      </c>
      <c r="B304" s="128" t="s">
        <v>647</v>
      </c>
      <c r="C304" s="44" t="s">
        <v>646</v>
      </c>
      <c r="D304" s="257">
        <f>SUM(D305:D310)</f>
        <v>0</v>
      </c>
      <c r="E304" s="257">
        <f>SUM(E305:E310)</f>
        <v>0</v>
      </c>
      <c r="F304" s="168" t="str">
        <f t="shared" si="5"/>
        <v>-</v>
      </c>
    </row>
    <row r="305" spans="1:6" customFormat="1" ht="12.75" customHeight="1" x14ac:dyDescent="0.25">
      <c r="A305" s="167" t="s">
        <v>648</v>
      </c>
      <c r="B305" s="128" t="s">
        <v>649</v>
      </c>
      <c r="C305" s="44" t="s">
        <v>648</v>
      </c>
      <c r="D305" s="256">
        <v>0</v>
      </c>
      <c r="E305" s="256">
        <v>0</v>
      </c>
      <c r="F305" s="168" t="str">
        <f t="shared" si="5"/>
        <v>-</v>
      </c>
    </row>
    <row r="306" spans="1:6" customFormat="1" ht="12.75" customHeight="1" x14ac:dyDescent="0.25">
      <c r="A306" s="167" t="s">
        <v>650</v>
      </c>
      <c r="B306" s="128" t="s">
        <v>651</v>
      </c>
      <c r="C306" s="44" t="s">
        <v>650</v>
      </c>
      <c r="D306" s="256">
        <v>0</v>
      </c>
      <c r="E306" s="256">
        <v>0</v>
      </c>
      <c r="F306" s="168" t="str">
        <f t="shared" si="5"/>
        <v>-</v>
      </c>
    </row>
    <row r="307" spans="1:6" customFormat="1" ht="12.75" customHeight="1" x14ac:dyDescent="0.25">
      <c r="A307" s="167" t="s">
        <v>652</v>
      </c>
      <c r="B307" s="128" t="s">
        <v>653</v>
      </c>
      <c r="C307" s="44" t="s">
        <v>652</v>
      </c>
      <c r="D307" s="256">
        <v>0</v>
      </c>
      <c r="E307" s="256">
        <v>0</v>
      </c>
      <c r="F307" s="168" t="str">
        <f t="shared" si="5"/>
        <v>-</v>
      </c>
    </row>
    <row r="308" spans="1:6" customFormat="1" ht="12.75" customHeight="1" x14ac:dyDescent="0.25">
      <c r="A308" s="167" t="s">
        <v>654</v>
      </c>
      <c r="B308" s="128" t="s">
        <v>655</v>
      </c>
      <c r="C308" s="44" t="s">
        <v>654</v>
      </c>
      <c r="D308" s="256">
        <v>0</v>
      </c>
      <c r="E308" s="256">
        <v>0</v>
      </c>
      <c r="F308" s="168" t="str">
        <f t="shared" si="5"/>
        <v>-</v>
      </c>
    </row>
    <row r="309" spans="1:6" customFormat="1" ht="12.75" customHeight="1" x14ac:dyDescent="0.25">
      <c r="A309" s="167" t="s">
        <v>656</v>
      </c>
      <c r="B309" s="128" t="s">
        <v>657</v>
      </c>
      <c r="C309" s="44" t="s">
        <v>656</v>
      </c>
      <c r="D309" s="256">
        <v>0</v>
      </c>
      <c r="E309" s="256">
        <v>0</v>
      </c>
      <c r="F309" s="168" t="str">
        <f t="shared" si="5"/>
        <v>-</v>
      </c>
    </row>
    <row r="310" spans="1:6" customFormat="1" ht="12.75" customHeight="1" x14ac:dyDescent="0.25">
      <c r="A310" s="167" t="s">
        <v>658</v>
      </c>
      <c r="B310" s="128" t="s">
        <v>659</v>
      </c>
      <c r="C310" s="44" t="s">
        <v>658</v>
      </c>
      <c r="D310" s="256">
        <v>0</v>
      </c>
      <c r="E310" s="256">
        <v>0</v>
      </c>
      <c r="F310" s="168" t="str">
        <f t="shared" si="5"/>
        <v>-</v>
      </c>
    </row>
    <row r="311" spans="1:6" customFormat="1" ht="24" customHeight="1" x14ac:dyDescent="0.25">
      <c r="A311" s="167" t="s">
        <v>660</v>
      </c>
      <c r="B311" s="173" t="s">
        <v>661</v>
      </c>
      <c r="C311" s="44" t="s">
        <v>660</v>
      </c>
      <c r="D311" s="257">
        <f>D312+D317+D326+D331+D336+D339</f>
        <v>0</v>
      </c>
      <c r="E311" s="257">
        <f>E312+E317+E326+E331+E336+E339</f>
        <v>0</v>
      </c>
      <c r="F311" s="168" t="str">
        <f t="shared" si="5"/>
        <v>-</v>
      </c>
    </row>
    <row r="312" spans="1:6" customFormat="1" ht="12.75" customHeight="1" x14ac:dyDescent="0.25">
      <c r="A312" s="167" t="s">
        <v>662</v>
      </c>
      <c r="B312" s="128" t="s">
        <v>663</v>
      </c>
      <c r="C312" s="44" t="s">
        <v>662</v>
      </c>
      <c r="D312" s="257">
        <f>SUM(D313:D316)</f>
        <v>0</v>
      </c>
      <c r="E312" s="257">
        <f>SUM(E313:E316)</f>
        <v>0</v>
      </c>
      <c r="F312" s="168" t="str">
        <f t="shared" si="5"/>
        <v>-</v>
      </c>
    </row>
    <row r="313" spans="1:6" customFormat="1" ht="12.75" customHeight="1" x14ac:dyDescent="0.25">
      <c r="A313" s="167" t="s">
        <v>664</v>
      </c>
      <c r="B313" s="128" t="s">
        <v>665</v>
      </c>
      <c r="C313" s="44" t="s">
        <v>664</v>
      </c>
      <c r="D313" s="256">
        <v>0</v>
      </c>
      <c r="E313" s="256">
        <v>0</v>
      </c>
      <c r="F313" s="168" t="str">
        <f t="shared" si="5"/>
        <v>-</v>
      </c>
    </row>
    <row r="314" spans="1:6" customFormat="1" ht="12.75" customHeight="1" x14ac:dyDescent="0.25">
      <c r="A314" s="167" t="s">
        <v>666</v>
      </c>
      <c r="B314" s="128" t="s">
        <v>667</v>
      </c>
      <c r="C314" s="44" t="s">
        <v>666</v>
      </c>
      <c r="D314" s="256">
        <v>0</v>
      </c>
      <c r="E314" s="256">
        <v>0</v>
      </c>
      <c r="F314" s="168" t="str">
        <f t="shared" si="5"/>
        <v>-</v>
      </c>
    </row>
    <row r="315" spans="1:6" customFormat="1" ht="12.75" customHeight="1" x14ac:dyDescent="0.25">
      <c r="A315" s="167" t="s">
        <v>668</v>
      </c>
      <c r="B315" s="128" t="s">
        <v>669</v>
      </c>
      <c r="C315" s="44" t="s">
        <v>668</v>
      </c>
      <c r="D315" s="256">
        <v>0</v>
      </c>
      <c r="E315" s="256">
        <v>0</v>
      </c>
      <c r="F315" s="168" t="str">
        <f t="shared" si="5"/>
        <v>-</v>
      </c>
    </row>
    <row r="316" spans="1:6" customFormat="1" ht="12.75" customHeight="1" x14ac:dyDescent="0.25">
      <c r="A316" s="167" t="s">
        <v>670</v>
      </c>
      <c r="B316" s="128" t="s">
        <v>671</v>
      </c>
      <c r="C316" s="44" t="s">
        <v>670</v>
      </c>
      <c r="D316" s="256">
        <v>0</v>
      </c>
      <c r="E316" s="256">
        <v>0</v>
      </c>
      <c r="F316" s="168" t="str">
        <f t="shared" si="5"/>
        <v>-</v>
      </c>
    </row>
    <row r="317" spans="1:6" customFormat="1" ht="12.75" customHeight="1" x14ac:dyDescent="0.25">
      <c r="A317" s="167" t="s">
        <v>672</v>
      </c>
      <c r="B317" s="128" t="s">
        <v>673</v>
      </c>
      <c r="C317" s="44" t="s">
        <v>672</v>
      </c>
      <c r="D317" s="257">
        <f>SUM(D318:D325)</f>
        <v>0</v>
      </c>
      <c r="E317" s="257">
        <f>SUM(E318:E325)</f>
        <v>0</v>
      </c>
      <c r="F317" s="168" t="str">
        <f t="shared" si="5"/>
        <v>-</v>
      </c>
    </row>
    <row r="318" spans="1:6" customFormat="1" ht="12.75" customHeight="1" x14ac:dyDescent="0.25">
      <c r="A318" s="167" t="s">
        <v>674</v>
      </c>
      <c r="B318" s="128" t="s">
        <v>675</v>
      </c>
      <c r="C318" s="44" t="s">
        <v>674</v>
      </c>
      <c r="D318" s="256">
        <v>0</v>
      </c>
      <c r="E318" s="256">
        <v>0</v>
      </c>
      <c r="F318" s="168" t="str">
        <f t="shared" si="5"/>
        <v>-</v>
      </c>
    </row>
    <row r="319" spans="1:6" customFormat="1" ht="12.75" customHeight="1" x14ac:dyDescent="0.25">
      <c r="A319" s="167" t="s">
        <v>676</v>
      </c>
      <c r="B319" s="128" t="s">
        <v>677</v>
      </c>
      <c r="C319" s="44" t="s">
        <v>676</v>
      </c>
      <c r="D319" s="256">
        <v>0</v>
      </c>
      <c r="E319" s="256">
        <v>0</v>
      </c>
      <c r="F319" s="168" t="str">
        <f t="shared" si="5"/>
        <v>-</v>
      </c>
    </row>
    <row r="320" spans="1:6" customFormat="1" ht="12.75" customHeight="1" x14ac:dyDescent="0.25">
      <c r="A320" s="167" t="s">
        <v>678</v>
      </c>
      <c r="B320" s="128" t="s">
        <v>679</v>
      </c>
      <c r="C320" s="44" t="s">
        <v>678</v>
      </c>
      <c r="D320" s="256">
        <v>0</v>
      </c>
      <c r="E320" s="256">
        <v>0</v>
      </c>
      <c r="F320" s="168" t="str">
        <f t="shared" si="5"/>
        <v>-</v>
      </c>
    </row>
    <row r="321" spans="1:6" customFormat="1" ht="12.75" customHeight="1" x14ac:dyDescent="0.25">
      <c r="A321" s="167" t="s">
        <v>680</v>
      </c>
      <c r="B321" s="128" t="s">
        <v>681</v>
      </c>
      <c r="C321" s="44" t="s">
        <v>680</v>
      </c>
      <c r="D321" s="256">
        <v>0</v>
      </c>
      <c r="E321" s="256">
        <v>0</v>
      </c>
      <c r="F321" s="168" t="str">
        <f t="shared" si="5"/>
        <v>-</v>
      </c>
    </row>
    <row r="322" spans="1:6" customFormat="1" ht="12.75" customHeight="1" x14ac:dyDescent="0.25">
      <c r="A322" s="167" t="s">
        <v>682</v>
      </c>
      <c r="B322" s="128" t="s">
        <v>683</v>
      </c>
      <c r="C322" s="44" t="s">
        <v>682</v>
      </c>
      <c r="D322" s="256">
        <v>0</v>
      </c>
      <c r="E322" s="256">
        <v>0</v>
      </c>
      <c r="F322" s="168" t="str">
        <f t="shared" si="5"/>
        <v>-</v>
      </c>
    </row>
    <row r="323" spans="1:6" customFormat="1" ht="12.75" customHeight="1" x14ac:dyDescent="0.25">
      <c r="A323" s="167" t="s">
        <v>684</v>
      </c>
      <c r="B323" s="128" t="s">
        <v>685</v>
      </c>
      <c r="C323" s="44" t="s">
        <v>684</v>
      </c>
      <c r="D323" s="256">
        <v>0</v>
      </c>
      <c r="E323" s="256">
        <v>0</v>
      </c>
      <c r="F323" s="168" t="str">
        <f t="shared" si="5"/>
        <v>-</v>
      </c>
    </row>
    <row r="324" spans="1:6" customFormat="1" ht="12.75" customHeight="1" x14ac:dyDescent="0.25">
      <c r="A324" s="167" t="s">
        <v>686</v>
      </c>
      <c r="B324" s="128" t="s">
        <v>687</v>
      </c>
      <c r="C324" s="44" t="s">
        <v>686</v>
      </c>
      <c r="D324" s="256">
        <v>0</v>
      </c>
      <c r="E324" s="256">
        <v>0</v>
      </c>
      <c r="F324" s="168" t="str">
        <f t="shared" si="5"/>
        <v>-</v>
      </c>
    </row>
    <row r="325" spans="1:6" customFormat="1" ht="12.75" customHeight="1" x14ac:dyDescent="0.25">
      <c r="A325" s="167" t="s">
        <v>688</v>
      </c>
      <c r="B325" s="128" t="s">
        <v>689</v>
      </c>
      <c r="C325" s="44" t="s">
        <v>688</v>
      </c>
      <c r="D325" s="256">
        <v>0</v>
      </c>
      <c r="E325" s="256">
        <v>0</v>
      </c>
      <c r="F325" s="168" t="str">
        <f t="shared" si="5"/>
        <v>-</v>
      </c>
    </row>
    <row r="326" spans="1:6" customFormat="1" ht="12.75" customHeight="1" x14ac:dyDescent="0.25">
      <c r="A326" s="167" t="s">
        <v>690</v>
      </c>
      <c r="B326" s="173" t="s">
        <v>691</v>
      </c>
      <c r="C326" s="44" t="s">
        <v>690</v>
      </c>
      <c r="D326" s="257">
        <f>SUM(D327:D330)</f>
        <v>0</v>
      </c>
      <c r="E326" s="257">
        <f>SUM(E327:E330)</f>
        <v>0</v>
      </c>
      <c r="F326" s="168" t="str">
        <f t="shared" si="5"/>
        <v>-</v>
      </c>
    </row>
    <row r="327" spans="1:6" customFormat="1" ht="12.75" customHeight="1" x14ac:dyDescent="0.25">
      <c r="A327" s="167" t="s">
        <v>692</v>
      </c>
      <c r="B327" s="128" t="s">
        <v>693</v>
      </c>
      <c r="C327" s="44" t="s">
        <v>692</v>
      </c>
      <c r="D327" s="256">
        <v>0</v>
      </c>
      <c r="E327" s="256">
        <v>0</v>
      </c>
      <c r="F327" s="168" t="str">
        <f t="shared" si="5"/>
        <v>-</v>
      </c>
    </row>
    <row r="328" spans="1:6" customFormat="1" ht="12.75" customHeight="1" x14ac:dyDescent="0.25">
      <c r="A328" s="167" t="s">
        <v>694</v>
      </c>
      <c r="B328" s="128" t="s">
        <v>695</v>
      </c>
      <c r="C328" s="44" t="s">
        <v>694</v>
      </c>
      <c r="D328" s="256">
        <v>0</v>
      </c>
      <c r="E328" s="256">
        <v>0</v>
      </c>
      <c r="F328" s="168" t="str">
        <f t="shared" si="5"/>
        <v>-</v>
      </c>
    </row>
    <row r="329" spans="1:6" customFormat="1" ht="12.75" customHeight="1" x14ac:dyDescent="0.25">
      <c r="A329" s="167" t="s">
        <v>696</v>
      </c>
      <c r="B329" s="128" t="s">
        <v>697</v>
      </c>
      <c r="C329" s="44" t="s">
        <v>696</v>
      </c>
      <c r="D329" s="256">
        <v>0</v>
      </c>
      <c r="E329" s="256">
        <v>0</v>
      </c>
      <c r="F329" s="168" t="str">
        <f t="shared" si="5"/>
        <v>-</v>
      </c>
    </row>
    <row r="330" spans="1:6" customFormat="1" ht="12.75" customHeight="1" x14ac:dyDescent="0.25">
      <c r="A330" s="167" t="s">
        <v>698</v>
      </c>
      <c r="B330" s="173" t="s">
        <v>699</v>
      </c>
      <c r="C330" s="44" t="s">
        <v>698</v>
      </c>
      <c r="D330" s="256">
        <v>0</v>
      </c>
      <c r="E330" s="256">
        <v>0</v>
      </c>
      <c r="F330" s="168" t="str">
        <f t="shared" ref="F330:F361" si="6">IF(D330&lt;&gt;0,IF(E330/D330&gt;=100,"&gt;&gt;100",E330/D330*100),"-")</f>
        <v>-</v>
      </c>
    </row>
    <row r="331" spans="1:6" customFormat="1" ht="24" customHeight="1" x14ac:dyDescent="0.25">
      <c r="A331" s="167" t="s">
        <v>700</v>
      </c>
      <c r="B331" s="173" t="s">
        <v>701</v>
      </c>
      <c r="C331" s="44" t="s">
        <v>700</v>
      </c>
      <c r="D331" s="257">
        <f>SUM(D332:D335)</f>
        <v>0</v>
      </c>
      <c r="E331" s="257">
        <f>SUM(E332:E335)</f>
        <v>0</v>
      </c>
      <c r="F331" s="168" t="str">
        <f t="shared" si="6"/>
        <v>-</v>
      </c>
    </row>
    <row r="332" spans="1:6" customFormat="1" ht="12.75" customHeight="1" x14ac:dyDescent="0.25">
      <c r="A332" s="167" t="s">
        <v>702</v>
      </c>
      <c r="B332" s="128" t="s">
        <v>703</v>
      </c>
      <c r="C332" s="44" t="s">
        <v>702</v>
      </c>
      <c r="D332" s="256">
        <v>0</v>
      </c>
      <c r="E332" s="256">
        <v>0</v>
      </c>
      <c r="F332" s="168" t="str">
        <f t="shared" si="6"/>
        <v>-</v>
      </c>
    </row>
    <row r="333" spans="1:6" customFormat="1" ht="12.75" customHeight="1" x14ac:dyDescent="0.25">
      <c r="A333" s="167" t="s">
        <v>704</v>
      </c>
      <c r="B333" s="128" t="s">
        <v>705</v>
      </c>
      <c r="C333" s="44" t="s">
        <v>704</v>
      </c>
      <c r="D333" s="256">
        <v>0</v>
      </c>
      <c r="E333" s="256">
        <v>0</v>
      </c>
      <c r="F333" s="168" t="str">
        <f t="shared" si="6"/>
        <v>-</v>
      </c>
    </row>
    <row r="334" spans="1:6" customFormat="1" ht="12.75" customHeight="1" x14ac:dyDescent="0.25">
      <c r="A334" s="167" t="s">
        <v>706</v>
      </c>
      <c r="B334" s="128" t="s">
        <v>707</v>
      </c>
      <c r="C334" s="44" t="s">
        <v>706</v>
      </c>
      <c r="D334" s="256">
        <v>0</v>
      </c>
      <c r="E334" s="256">
        <v>0</v>
      </c>
      <c r="F334" s="168" t="str">
        <f t="shared" si="6"/>
        <v>-</v>
      </c>
    </row>
    <row r="335" spans="1:6" customFormat="1" ht="12.75" customHeight="1" x14ac:dyDescent="0.25">
      <c r="A335" s="167" t="s">
        <v>708</v>
      </c>
      <c r="B335" s="128" t="s">
        <v>709</v>
      </c>
      <c r="C335" s="44" t="s">
        <v>708</v>
      </c>
      <c r="D335" s="256">
        <v>0</v>
      </c>
      <c r="E335" s="256">
        <v>0</v>
      </c>
      <c r="F335" s="168" t="str">
        <f t="shared" si="6"/>
        <v>-</v>
      </c>
    </row>
    <row r="336" spans="1:6" customFormat="1" ht="12.75" customHeight="1" x14ac:dyDescent="0.25">
      <c r="A336" s="167" t="s">
        <v>710</v>
      </c>
      <c r="B336" s="128" t="s">
        <v>711</v>
      </c>
      <c r="C336" s="44" t="s">
        <v>710</v>
      </c>
      <c r="D336" s="257">
        <f>SUM(D337:D338)</f>
        <v>0</v>
      </c>
      <c r="E336" s="257">
        <f>SUM(E337:E338)</f>
        <v>0</v>
      </c>
      <c r="F336" s="168" t="str">
        <f t="shared" si="6"/>
        <v>-</v>
      </c>
    </row>
    <row r="337" spans="1:6" customFormat="1" ht="12.75" customHeight="1" x14ac:dyDescent="0.25">
      <c r="A337" s="167" t="s">
        <v>712</v>
      </c>
      <c r="B337" s="128" t="s">
        <v>713</v>
      </c>
      <c r="C337" s="44" t="s">
        <v>712</v>
      </c>
      <c r="D337" s="256">
        <v>0</v>
      </c>
      <c r="E337" s="256">
        <v>0</v>
      </c>
      <c r="F337" s="168" t="str">
        <f t="shared" si="6"/>
        <v>-</v>
      </c>
    </row>
    <row r="338" spans="1:6" customFormat="1" ht="12.75" customHeight="1" x14ac:dyDescent="0.25">
      <c r="A338" s="167" t="s">
        <v>714</v>
      </c>
      <c r="B338" s="128" t="s">
        <v>715</v>
      </c>
      <c r="C338" s="44" t="s">
        <v>714</v>
      </c>
      <c r="D338" s="256">
        <v>0</v>
      </c>
      <c r="E338" s="256">
        <v>0</v>
      </c>
      <c r="F338" s="168" t="str">
        <f t="shared" si="6"/>
        <v>-</v>
      </c>
    </row>
    <row r="339" spans="1:6" customFormat="1" ht="12.75" customHeight="1" x14ac:dyDescent="0.25">
      <c r="A339" s="167" t="s">
        <v>716</v>
      </c>
      <c r="B339" s="128" t="s">
        <v>717</v>
      </c>
      <c r="C339" s="44" t="s">
        <v>716</v>
      </c>
      <c r="D339" s="257">
        <f>SUM(D340:D343)</f>
        <v>0</v>
      </c>
      <c r="E339" s="257">
        <f>SUM(E340:E343)</f>
        <v>0</v>
      </c>
      <c r="F339" s="168" t="str">
        <f t="shared" si="6"/>
        <v>-</v>
      </c>
    </row>
    <row r="340" spans="1:6" customFormat="1" ht="12.75" customHeight="1" x14ac:dyDescent="0.25">
      <c r="A340" s="167" t="s">
        <v>718</v>
      </c>
      <c r="B340" s="128" t="s">
        <v>719</v>
      </c>
      <c r="C340" s="44" t="s">
        <v>718</v>
      </c>
      <c r="D340" s="256">
        <v>0</v>
      </c>
      <c r="E340" s="256">
        <v>0</v>
      </c>
      <c r="F340" s="168" t="str">
        <f t="shared" si="6"/>
        <v>-</v>
      </c>
    </row>
    <row r="341" spans="1:6" customFormat="1" ht="12.75" customHeight="1" x14ac:dyDescent="0.25">
      <c r="A341" s="167" t="s">
        <v>720</v>
      </c>
      <c r="B341" s="128" t="s">
        <v>721</v>
      </c>
      <c r="C341" s="44" t="s">
        <v>720</v>
      </c>
      <c r="D341" s="256">
        <v>0</v>
      </c>
      <c r="E341" s="256">
        <v>0</v>
      </c>
      <c r="F341" s="168" t="str">
        <f t="shared" si="6"/>
        <v>-</v>
      </c>
    </row>
    <row r="342" spans="1:6" customFormat="1" ht="12.75" customHeight="1" x14ac:dyDescent="0.25">
      <c r="A342" s="167" t="s">
        <v>722</v>
      </c>
      <c r="B342" s="128" t="s">
        <v>723</v>
      </c>
      <c r="C342" s="44" t="s">
        <v>722</v>
      </c>
      <c r="D342" s="256">
        <v>0</v>
      </c>
      <c r="E342" s="256">
        <v>0</v>
      </c>
      <c r="F342" s="168" t="str">
        <f t="shared" si="6"/>
        <v>-</v>
      </c>
    </row>
    <row r="343" spans="1:6" customFormat="1" ht="12.75" customHeight="1" x14ac:dyDescent="0.25">
      <c r="A343" s="167" t="s">
        <v>724</v>
      </c>
      <c r="B343" s="128" t="s">
        <v>725</v>
      </c>
      <c r="C343" s="44" t="s">
        <v>724</v>
      </c>
      <c r="D343" s="256">
        <v>0</v>
      </c>
      <c r="E343" s="256">
        <v>0</v>
      </c>
      <c r="F343" s="168" t="str">
        <f t="shared" si="6"/>
        <v>-</v>
      </c>
    </row>
    <row r="344" spans="1:6" customFormat="1" ht="24" customHeight="1" x14ac:dyDescent="0.25">
      <c r="A344" s="167" t="s">
        <v>726</v>
      </c>
      <c r="B344" s="128" t="s">
        <v>727</v>
      </c>
      <c r="C344" s="44" t="s">
        <v>726</v>
      </c>
      <c r="D344" s="257">
        <f>D345</f>
        <v>0</v>
      </c>
      <c r="E344" s="257">
        <f>E345</f>
        <v>0</v>
      </c>
      <c r="F344" s="168" t="str">
        <f t="shared" si="6"/>
        <v>-</v>
      </c>
    </row>
    <row r="345" spans="1:6" customFormat="1" ht="24" customHeight="1" x14ac:dyDescent="0.25">
      <c r="A345" s="167" t="s">
        <v>728</v>
      </c>
      <c r="B345" s="128" t="s">
        <v>729</v>
      </c>
      <c r="C345" s="44" t="s">
        <v>728</v>
      </c>
      <c r="D345" s="257">
        <f>SUM(D346:D347)</f>
        <v>0</v>
      </c>
      <c r="E345" s="257">
        <f>SUM(E346:E347)</f>
        <v>0</v>
      </c>
      <c r="F345" s="168" t="str">
        <f t="shared" si="6"/>
        <v>-</v>
      </c>
    </row>
    <row r="346" spans="1:6" customFormat="1" ht="12.75" customHeight="1" x14ac:dyDescent="0.25">
      <c r="A346" s="167" t="s">
        <v>730</v>
      </c>
      <c r="B346" s="128" t="s">
        <v>731</v>
      </c>
      <c r="C346" s="44" t="s">
        <v>730</v>
      </c>
      <c r="D346" s="256">
        <v>0</v>
      </c>
      <c r="E346" s="256">
        <v>0</v>
      </c>
      <c r="F346" s="168" t="str">
        <f t="shared" si="6"/>
        <v>-</v>
      </c>
    </row>
    <row r="347" spans="1:6" customFormat="1" ht="12.75" customHeight="1" x14ac:dyDescent="0.25">
      <c r="A347" s="167" t="s">
        <v>732</v>
      </c>
      <c r="B347" s="128" t="s">
        <v>733</v>
      </c>
      <c r="C347" s="44" t="s">
        <v>732</v>
      </c>
      <c r="D347" s="256">
        <v>0</v>
      </c>
      <c r="E347" s="256">
        <v>0</v>
      </c>
      <c r="F347" s="168" t="str">
        <f t="shared" si="6"/>
        <v>-</v>
      </c>
    </row>
    <row r="348" spans="1:6" customFormat="1" ht="12.75" customHeight="1" x14ac:dyDescent="0.25">
      <c r="A348" s="167" t="s">
        <v>734</v>
      </c>
      <c r="B348" s="128" t="s">
        <v>735</v>
      </c>
      <c r="C348" s="44" t="s">
        <v>734</v>
      </c>
      <c r="D348" s="257">
        <f>D349</f>
        <v>0</v>
      </c>
      <c r="E348" s="257">
        <f>E349</f>
        <v>0</v>
      </c>
      <c r="F348" s="168" t="str">
        <f t="shared" si="6"/>
        <v>-</v>
      </c>
    </row>
    <row r="349" spans="1:6" customFormat="1" ht="12.75" customHeight="1" x14ac:dyDescent="0.25">
      <c r="A349" s="167" t="s">
        <v>736</v>
      </c>
      <c r="B349" s="128" t="s">
        <v>737</v>
      </c>
      <c r="C349" s="44" t="s">
        <v>736</v>
      </c>
      <c r="D349" s="256">
        <v>0</v>
      </c>
      <c r="E349" s="256">
        <v>0</v>
      </c>
      <c r="F349" s="168" t="str">
        <f t="shared" si="6"/>
        <v>-</v>
      </c>
    </row>
    <row r="350" spans="1:6" customFormat="1" ht="12.75" customHeight="1" x14ac:dyDescent="0.25">
      <c r="A350" s="167" t="s">
        <v>738</v>
      </c>
      <c r="B350" s="128" t="s">
        <v>739</v>
      </c>
      <c r="C350" s="44" t="s">
        <v>738</v>
      </c>
      <c r="D350" s="257">
        <f>D351+D363+D396+D400+D402</f>
        <v>37183.689999999995</v>
      </c>
      <c r="E350" s="257">
        <f>E351+E363+E396+E400+E402</f>
        <v>45562.79</v>
      </c>
      <c r="F350" s="168">
        <f t="shared" si="6"/>
        <v>122.53434234203225</v>
      </c>
    </row>
    <row r="351" spans="1:6" customFormat="1" ht="12.75" customHeight="1" x14ac:dyDescent="0.25">
      <c r="A351" s="167" t="s">
        <v>740</v>
      </c>
      <c r="B351" s="128" t="s">
        <v>741</v>
      </c>
      <c r="C351" s="44" t="s">
        <v>740</v>
      </c>
      <c r="D351" s="257">
        <f>D352+D356</f>
        <v>0</v>
      </c>
      <c r="E351" s="257">
        <f>E352+E356</f>
        <v>0</v>
      </c>
      <c r="F351" s="168" t="str">
        <f t="shared" si="6"/>
        <v>-</v>
      </c>
    </row>
    <row r="352" spans="1:6" customFormat="1" ht="12.75" customHeight="1" x14ac:dyDescent="0.25">
      <c r="A352" s="167" t="s">
        <v>742</v>
      </c>
      <c r="B352" s="128" t="s">
        <v>743</v>
      </c>
      <c r="C352" s="44" t="s">
        <v>742</v>
      </c>
      <c r="D352" s="257">
        <f>SUM(D353:D355)</f>
        <v>0</v>
      </c>
      <c r="E352" s="257">
        <f>SUM(E353:E355)</f>
        <v>0</v>
      </c>
      <c r="F352" s="168" t="str">
        <f t="shared" si="6"/>
        <v>-</v>
      </c>
    </row>
    <row r="353" spans="1:6" customFormat="1" ht="12.75" customHeight="1" x14ac:dyDescent="0.25">
      <c r="A353" s="167" t="s">
        <v>744</v>
      </c>
      <c r="B353" s="128" t="s">
        <v>641</v>
      </c>
      <c r="C353" s="44" t="s">
        <v>744</v>
      </c>
      <c r="D353" s="256">
        <v>0</v>
      </c>
      <c r="E353" s="256">
        <v>0</v>
      </c>
      <c r="F353" s="168" t="str">
        <f t="shared" si="6"/>
        <v>-</v>
      </c>
    </row>
    <row r="354" spans="1:6" customFormat="1" ht="12.75" customHeight="1" x14ac:dyDescent="0.25">
      <c r="A354" s="167" t="s">
        <v>745</v>
      </c>
      <c r="B354" s="128" t="s">
        <v>643</v>
      </c>
      <c r="C354" s="44" t="s">
        <v>745</v>
      </c>
      <c r="D354" s="256">
        <v>0</v>
      </c>
      <c r="E354" s="256">
        <v>0</v>
      </c>
      <c r="F354" s="168" t="str">
        <f t="shared" si="6"/>
        <v>-</v>
      </c>
    </row>
    <row r="355" spans="1:6" customFormat="1" ht="12.75" customHeight="1" x14ac:dyDescent="0.25">
      <c r="A355" s="167" t="s">
        <v>746</v>
      </c>
      <c r="B355" s="128" t="s">
        <v>747</v>
      </c>
      <c r="C355" s="44" t="s">
        <v>746</v>
      </c>
      <c r="D355" s="256">
        <v>0</v>
      </c>
      <c r="E355" s="256">
        <v>0</v>
      </c>
      <c r="F355" s="168" t="str">
        <f t="shared" si="6"/>
        <v>-</v>
      </c>
    </row>
    <row r="356" spans="1:6" customFormat="1" ht="12.75" customHeight="1" x14ac:dyDescent="0.25">
      <c r="A356" s="167" t="s">
        <v>748</v>
      </c>
      <c r="B356" s="128" t="s">
        <v>749</v>
      </c>
      <c r="C356" s="44" t="s">
        <v>748</v>
      </c>
      <c r="D356" s="257">
        <f>SUM(D357:D362)</f>
        <v>0</v>
      </c>
      <c r="E356" s="257">
        <f>SUM(E357:E362)</f>
        <v>0</v>
      </c>
      <c r="F356" s="168" t="str">
        <f t="shared" si="6"/>
        <v>-</v>
      </c>
    </row>
    <row r="357" spans="1:6" customFormat="1" ht="12.75" customHeight="1" x14ac:dyDescent="0.25">
      <c r="A357" s="167" t="s">
        <v>750</v>
      </c>
      <c r="B357" s="128" t="s">
        <v>649</v>
      </c>
      <c r="C357" s="44" t="s">
        <v>750</v>
      </c>
      <c r="D357" s="256">
        <v>0</v>
      </c>
      <c r="E357" s="256">
        <v>0</v>
      </c>
      <c r="F357" s="168" t="str">
        <f t="shared" si="6"/>
        <v>-</v>
      </c>
    </row>
    <row r="358" spans="1:6" customFormat="1" ht="12.75" customHeight="1" x14ac:dyDescent="0.25">
      <c r="A358" s="167" t="s">
        <v>751</v>
      </c>
      <c r="B358" s="128" t="s">
        <v>651</v>
      </c>
      <c r="C358" s="44" t="s">
        <v>751</v>
      </c>
      <c r="D358" s="256">
        <v>0</v>
      </c>
      <c r="E358" s="256">
        <v>0</v>
      </c>
      <c r="F358" s="168" t="str">
        <f t="shared" si="6"/>
        <v>-</v>
      </c>
    </row>
    <row r="359" spans="1:6" customFormat="1" ht="12.75" customHeight="1" x14ac:dyDescent="0.25">
      <c r="A359" s="167" t="s">
        <v>752</v>
      </c>
      <c r="B359" s="128" t="s">
        <v>653</v>
      </c>
      <c r="C359" s="44" t="s">
        <v>752</v>
      </c>
      <c r="D359" s="256">
        <v>0</v>
      </c>
      <c r="E359" s="256">
        <v>0</v>
      </c>
      <c r="F359" s="168" t="str">
        <f t="shared" si="6"/>
        <v>-</v>
      </c>
    </row>
    <row r="360" spans="1:6" customFormat="1" ht="12.75" customHeight="1" x14ac:dyDescent="0.25">
      <c r="A360" s="167" t="s">
        <v>753</v>
      </c>
      <c r="B360" s="128" t="s">
        <v>655</v>
      </c>
      <c r="C360" s="44" t="s">
        <v>753</v>
      </c>
      <c r="D360" s="256">
        <v>0</v>
      </c>
      <c r="E360" s="256">
        <v>0</v>
      </c>
      <c r="F360" s="168" t="str">
        <f t="shared" si="6"/>
        <v>-</v>
      </c>
    </row>
    <row r="361" spans="1:6" customFormat="1" ht="12.75" customHeight="1" x14ac:dyDescent="0.25">
      <c r="A361" s="167" t="s">
        <v>754</v>
      </c>
      <c r="B361" s="128" t="s">
        <v>657</v>
      </c>
      <c r="C361" s="44" t="s">
        <v>754</v>
      </c>
      <c r="D361" s="256">
        <v>0</v>
      </c>
      <c r="E361" s="256">
        <v>0</v>
      </c>
      <c r="F361" s="168" t="str">
        <f t="shared" si="6"/>
        <v>-</v>
      </c>
    </row>
    <row r="362" spans="1:6" customFormat="1" ht="12.75" customHeight="1" x14ac:dyDescent="0.25">
      <c r="A362" s="167" t="s">
        <v>755</v>
      </c>
      <c r="B362" s="128" t="s">
        <v>659</v>
      </c>
      <c r="C362" s="44" t="s">
        <v>755</v>
      </c>
      <c r="D362" s="256">
        <v>0</v>
      </c>
      <c r="E362" s="256">
        <v>0</v>
      </c>
      <c r="F362" s="168" t="str">
        <f t="shared" ref="F362:F393" si="7">IF(D362&lt;&gt;0,IF(E362/D362&gt;=100,"&gt;&gt;100",E362/D362*100),"-")</f>
        <v>-</v>
      </c>
    </row>
    <row r="363" spans="1:6" customFormat="1" ht="24" customHeight="1" x14ac:dyDescent="0.25">
      <c r="A363" s="167" t="s">
        <v>756</v>
      </c>
      <c r="B363" s="173" t="s">
        <v>757</v>
      </c>
      <c r="C363" s="44" t="s">
        <v>756</v>
      </c>
      <c r="D363" s="257">
        <f>D364+D369+D378+D383+D388+D391</f>
        <v>37183.689999999995</v>
      </c>
      <c r="E363" s="257">
        <f>E364+E369+E378+E383+E388+E391</f>
        <v>45562.79</v>
      </c>
      <c r="F363" s="168">
        <f t="shared" si="7"/>
        <v>122.53434234203225</v>
      </c>
    </row>
    <row r="364" spans="1:6" customFormat="1" ht="12.75" customHeight="1" x14ac:dyDescent="0.25">
      <c r="A364" s="167" t="s">
        <v>758</v>
      </c>
      <c r="B364" s="128" t="s">
        <v>759</v>
      </c>
      <c r="C364" s="44" t="s">
        <v>758</v>
      </c>
      <c r="D364" s="257">
        <f>SUM(D365:D368)</f>
        <v>0</v>
      </c>
      <c r="E364" s="257">
        <f>SUM(E365:E368)</f>
        <v>0</v>
      </c>
      <c r="F364" s="168" t="str">
        <f t="shared" si="7"/>
        <v>-</v>
      </c>
    </row>
    <row r="365" spans="1:6" customFormat="1" ht="12.75" customHeight="1" x14ac:dyDescent="0.25">
      <c r="A365" s="167" t="s">
        <v>760</v>
      </c>
      <c r="B365" s="128" t="s">
        <v>665</v>
      </c>
      <c r="C365" s="44" t="s">
        <v>760</v>
      </c>
      <c r="D365" s="256">
        <v>0</v>
      </c>
      <c r="E365" s="256">
        <v>0</v>
      </c>
      <c r="F365" s="168" t="str">
        <f t="shared" si="7"/>
        <v>-</v>
      </c>
    </row>
    <row r="366" spans="1:6" customFormat="1" ht="12.75" customHeight="1" x14ac:dyDescent="0.25">
      <c r="A366" s="167" t="s">
        <v>761</v>
      </c>
      <c r="B366" s="128" t="s">
        <v>667</v>
      </c>
      <c r="C366" s="44" t="s">
        <v>761</v>
      </c>
      <c r="D366" s="256">
        <v>0</v>
      </c>
      <c r="E366" s="256">
        <v>0</v>
      </c>
      <c r="F366" s="168" t="str">
        <f t="shared" si="7"/>
        <v>-</v>
      </c>
    </row>
    <row r="367" spans="1:6" customFormat="1" ht="12.75" customHeight="1" x14ac:dyDescent="0.25">
      <c r="A367" s="167" t="s">
        <v>762</v>
      </c>
      <c r="B367" s="128" t="s">
        <v>669</v>
      </c>
      <c r="C367" s="44" t="s">
        <v>762</v>
      </c>
      <c r="D367" s="256">
        <v>0</v>
      </c>
      <c r="E367" s="256">
        <v>0</v>
      </c>
      <c r="F367" s="168" t="str">
        <f t="shared" si="7"/>
        <v>-</v>
      </c>
    </row>
    <row r="368" spans="1:6" customFormat="1" ht="12.75" customHeight="1" x14ac:dyDescent="0.25">
      <c r="A368" s="167" t="s">
        <v>763</v>
      </c>
      <c r="B368" s="128" t="s">
        <v>671</v>
      </c>
      <c r="C368" s="44" t="s">
        <v>763</v>
      </c>
      <c r="D368" s="256">
        <v>0</v>
      </c>
      <c r="E368" s="256">
        <v>0</v>
      </c>
      <c r="F368" s="168" t="str">
        <f t="shared" si="7"/>
        <v>-</v>
      </c>
    </row>
    <row r="369" spans="1:6" customFormat="1" ht="12.75" customHeight="1" x14ac:dyDescent="0.25">
      <c r="A369" s="167" t="s">
        <v>764</v>
      </c>
      <c r="B369" s="128" t="s">
        <v>765</v>
      </c>
      <c r="C369" s="44" t="s">
        <v>764</v>
      </c>
      <c r="D369" s="257">
        <f>SUM(D370:D377)</f>
        <v>3653.7400000000002</v>
      </c>
      <c r="E369" s="257">
        <f>SUM(E370:E377)</f>
        <v>8009.0399999999991</v>
      </c>
      <c r="F369" s="168">
        <f t="shared" si="7"/>
        <v>219.20114731754308</v>
      </c>
    </row>
    <row r="370" spans="1:6" customFormat="1" ht="12.75" customHeight="1" x14ac:dyDescent="0.25">
      <c r="A370" s="167" t="s">
        <v>766</v>
      </c>
      <c r="B370" s="128" t="s">
        <v>675</v>
      </c>
      <c r="C370" s="44" t="s">
        <v>766</v>
      </c>
      <c r="D370" s="256">
        <v>1587.9</v>
      </c>
      <c r="E370" s="256">
        <v>775.1</v>
      </c>
      <c r="F370" s="168">
        <f t="shared" si="7"/>
        <v>48.812897537628317</v>
      </c>
    </row>
    <row r="371" spans="1:6" customFormat="1" ht="12.75" customHeight="1" x14ac:dyDescent="0.25">
      <c r="A371" s="167" t="s">
        <v>767</v>
      </c>
      <c r="B371" s="128" t="s">
        <v>768</v>
      </c>
      <c r="C371" s="44" t="s">
        <v>767</v>
      </c>
      <c r="D371" s="256">
        <v>0</v>
      </c>
      <c r="E371" s="256">
        <v>949</v>
      </c>
      <c r="F371" s="168" t="str">
        <f t="shared" si="7"/>
        <v>-</v>
      </c>
    </row>
    <row r="372" spans="1:6" customFormat="1" ht="12.75" customHeight="1" x14ac:dyDescent="0.25">
      <c r="A372" s="167" t="s">
        <v>769</v>
      </c>
      <c r="B372" s="128" t="s">
        <v>679</v>
      </c>
      <c r="C372" s="44" t="s">
        <v>769</v>
      </c>
      <c r="D372" s="256">
        <v>370.46</v>
      </c>
      <c r="E372" s="256">
        <v>0</v>
      </c>
      <c r="F372" s="168">
        <f t="shared" si="7"/>
        <v>0</v>
      </c>
    </row>
    <row r="373" spans="1:6" customFormat="1" ht="12.75" customHeight="1" x14ac:dyDescent="0.25">
      <c r="A373" s="167" t="s">
        <v>770</v>
      </c>
      <c r="B373" s="128" t="s">
        <v>681</v>
      </c>
      <c r="C373" s="44" t="s">
        <v>770</v>
      </c>
      <c r="D373" s="256">
        <v>0</v>
      </c>
      <c r="E373" s="256">
        <v>0</v>
      </c>
      <c r="F373" s="168" t="str">
        <f t="shared" si="7"/>
        <v>-</v>
      </c>
    </row>
    <row r="374" spans="1:6" customFormat="1" ht="12.75" customHeight="1" x14ac:dyDescent="0.25">
      <c r="A374" s="167" t="s">
        <v>771</v>
      </c>
      <c r="B374" s="128" t="s">
        <v>683</v>
      </c>
      <c r="C374" s="44" t="s">
        <v>771</v>
      </c>
      <c r="D374" s="256">
        <v>0</v>
      </c>
      <c r="E374" s="256">
        <v>0</v>
      </c>
      <c r="F374" s="168" t="str">
        <f t="shared" si="7"/>
        <v>-</v>
      </c>
    </row>
    <row r="375" spans="1:6" customFormat="1" ht="12.75" customHeight="1" x14ac:dyDescent="0.25">
      <c r="A375" s="167" t="s">
        <v>772</v>
      </c>
      <c r="B375" s="128" t="s">
        <v>685</v>
      </c>
      <c r="C375" s="44" t="s">
        <v>772</v>
      </c>
      <c r="D375" s="256">
        <v>0</v>
      </c>
      <c r="E375" s="256">
        <v>0</v>
      </c>
      <c r="F375" s="168" t="str">
        <f t="shared" si="7"/>
        <v>-</v>
      </c>
    </row>
    <row r="376" spans="1:6" customFormat="1" ht="12.75" customHeight="1" x14ac:dyDescent="0.25">
      <c r="A376" s="167" t="s">
        <v>773</v>
      </c>
      <c r="B376" s="173" t="s">
        <v>687</v>
      </c>
      <c r="C376" s="44" t="s">
        <v>773</v>
      </c>
      <c r="D376" s="256">
        <v>1695.38</v>
      </c>
      <c r="E376" s="256">
        <v>6284.94</v>
      </c>
      <c r="F376" s="168">
        <f t="shared" si="7"/>
        <v>370.70981136972239</v>
      </c>
    </row>
    <row r="377" spans="1:6" customFormat="1" ht="12.75" customHeight="1" x14ac:dyDescent="0.25">
      <c r="A377" s="167" t="s">
        <v>774</v>
      </c>
      <c r="B377" s="173" t="s">
        <v>689</v>
      </c>
      <c r="C377" s="44" t="s">
        <v>774</v>
      </c>
      <c r="D377" s="256">
        <v>0</v>
      </c>
      <c r="E377" s="256">
        <v>0</v>
      </c>
      <c r="F377" s="168" t="str">
        <f t="shared" si="7"/>
        <v>-</v>
      </c>
    </row>
    <row r="378" spans="1:6" customFormat="1" ht="12.75" customHeight="1" x14ac:dyDescent="0.25">
      <c r="A378" s="167" t="s">
        <v>775</v>
      </c>
      <c r="B378" s="128" t="s">
        <v>776</v>
      </c>
      <c r="C378" s="44" t="s">
        <v>775</v>
      </c>
      <c r="D378" s="257">
        <f>SUM(D379:D382)</f>
        <v>0</v>
      </c>
      <c r="E378" s="257">
        <f>SUM(E379:E382)</f>
        <v>0</v>
      </c>
      <c r="F378" s="168" t="str">
        <f t="shared" si="7"/>
        <v>-</v>
      </c>
    </row>
    <row r="379" spans="1:6" customFormat="1" ht="12.75" customHeight="1" x14ac:dyDescent="0.25">
      <c r="A379" s="167" t="s">
        <v>777</v>
      </c>
      <c r="B379" s="128" t="s">
        <v>693</v>
      </c>
      <c r="C379" s="44" t="s">
        <v>777</v>
      </c>
      <c r="D379" s="256">
        <v>0</v>
      </c>
      <c r="E379" s="256">
        <v>0</v>
      </c>
      <c r="F379" s="168" t="str">
        <f t="shared" si="7"/>
        <v>-</v>
      </c>
    </row>
    <row r="380" spans="1:6" customFormat="1" ht="12.75" customHeight="1" x14ac:dyDescent="0.25">
      <c r="A380" s="167" t="s">
        <v>778</v>
      </c>
      <c r="B380" s="128" t="s">
        <v>695</v>
      </c>
      <c r="C380" s="44" t="s">
        <v>778</v>
      </c>
      <c r="D380" s="256">
        <v>0</v>
      </c>
      <c r="E380" s="256">
        <v>0</v>
      </c>
      <c r="F380" s="168" t="str">
        <f t="shared" si="7"/>
        <v>-</v>
      </c>
    </row>
    <row r="381" spans="1:6" customFormat="1" ht="12.75" customHeight="1" x14ac:dyDescent="0.25">
      <c r="A381" s="167" t="s">
        <v>779</v>
      </c>
      <c r="B381" s="128" t="s">
        <v>697</v>
      </c>
      <c r="C381" s="44" t="s">
        <v>779</v>
      </c>
      <c r="D381" s="256">
        <v>0</v>
      </c>
      <c r="E381" s="256">
        <v>0</v>
      </c>
      <c r="F381" s="168" t="str">
        <f t="shared" si="7"/>
        <v>-</v>
      </c>
    </row>
    <row r="382" spans="1:6" customFormat="1" ht="12.75" customHeight="1" x14ac:dyDescent="0.25">
      <c r="A382" s="167" t="s">
        <v>780</v>
      </c>
      <c r="B382" s="173" t="s">
        <v>699</v>
      </c>
      <c r="C382" s="44" t="s">
        <v>780</v>
      </c>
      <c r="D382" s="256">
        <v>0</v>
      </c>
      <c r="E382" s="256">
        <v>0</v>
      </c>
      <c r="F382" s="168" t="str">
        <f t="shared" si="7"/>
        <v>-</v>
      </c>
    </row>
    <row r="383" spans="1:6" customFormat="1" ht="12.75" customHeight="1" x14ac:dyDescent="0.25">
      <c r="A383" s="167" t="s">
        <v>781</v>
      </c>
      <c r="B383" s="128" t="s">
        <v>782</v>
      </c>
      <c r="C383" s="44" t="s">
        <v>781</v>
      </c>
      <c r="D383" s="257">
        <f>SUM(D384:D387)</f>
        <v>33529.949999999997</v>
      </c>
      <c r="E383" s="257">
        <f>SUM(E384:E387)</f>
        <v>37553.75</v>
      </c>
      <c r="F383" s="168">
        <f t="shared" si="7"/>
        <v>112.00061437610256</v>
      </c>
    </row>
    <row r="384" spans="1:6" customFormat="1" ht="12.75" customHeight="1" x14ac:dyDescent="0.25">
      <c r="A384" s="167" t="s">
        <v>783</v>
      </c>
      <c r="B384" s="128" t="s">
        <v>784</v>
      </c>
      <c r="C384" s="44" t="s">
        <v>783</v>
      </c>
      <c r="D384" s="256">
        <v>33529.949999999997</v>
      </c>
      <c r="E384" s="256">
        <v>37553.75</v>
      </c>
      <c r="F384" s="168">
        <f t="shared" si="7"/>
        <v>112.00061437610256</v>
      </c>
    </row>
    <row r="385" spans="1:6" customFormat="1" ht="12.75" customHeight="1" x14ac:dyDescent="0.25">
      <c r="A385" s="167" t="s">
        <v>785</v>
      </c>
      <c r="B385" s="128" t="s">
        <v>705</v>
      </c>
      <c r="C385" s="44" t="s">
        <v>785</v>
      </c>
      <c r="D385" s="256">
        <v>0</v>
      </c>
      <c r="E385" s="256">
        <v>0</v>
      </c>
      <c r="F385" s="168" t="str">
        <f t="shared" si="7"/>
        <v>-</v>
      </c>
    </row>
    <row r="386" spans="1:6" customFormat="1" ht="12.75" customHeight="1" x14ac:dyDescent="0.25">
      <c r="A386" s="167" t="s">
        <v>786</v>
      </c>
      <c r="B386" s="128" t="s">
        <v>707</v>
      </c>
      <c r="C386" s="44" t="s">
        <v>786</v>
      </c>
      <c r="D386" s="256">
        <v>0</v>
      </c>
      <c r="E386" s="256">
        <v>0</v>
      </c>
      <c r="F386" s="168" t="str">
        <f t="shared" si="7"/>
        <v>-</v>
      </c>
    </row>
    <row r="387" spans="1:6" customFormat="1" ht="12.75" customHeight="1" x14ac:dyDescent="0.25">
      <c r="A387" s="167" t="s">
        <v>787</v>
      </c>
      <c r="B387" s="128" t="s">
        <v>709</v>
      </c>
      <c r="C387" s="44" t="s">
        <v>787</v>
      </c>
      <c r="D387" s="256">
        <v>0</v>
      </c>
      <c r="E387" s="256">
        <v>0</v>
      </c>
      <c r="F387" s="168" t="str">
        <f t="shared" si="7"/>
        <v>-</v>
      </c>
    </row>
    <row r="388" spans="1:6" customFormat="1" ht="12.75" customHeight="1" x14ac:dyDescent="0.25">
      <c r="A388" s="167" t="s">
        <v>788</v>
      </c>
      <c r="B388" s="128" t="s">
        <v>789</v>
      </c>
      <c r="C388" s="44" t="s">
        <v>788</v>
      </c>
      <c r="D388" s="257">
        <f>SUM(D389:D390)</f>
        <v>0</v>
      </c>
      <c r="E388" s="257">
        <f>SUM(E389:E390)</f>
        <v>0</v>
      </c>
      <c r="F388" s="168" t="str">
        <f t="shared" si="7"/>
        <v>-</v>
      </c>
    </row>
    <row r="389" spans="1:6" customFormat="1" ht="12.75" customHeight="1" x14ac:dyDescent="0.25">
      <c r="A389" s="167" t="s">
        <v>790</v>
      </c>
      <c r="B389" s="128" t="s">
        <v>791</v>
      </c>
      <c r="C389" s="44" t="s">
        <v>790</v>
      </c>
      <c r="D389" s="256">
        <v>0</v>
      </c>
      <c r="E389" s="256">
        <v>0</v>
      </c>
      <c r="F389" s="168" t="str">
        <f t="shared" si="7"/>
        <v>-</v>
      </c>
    </row>
    <row r="390" spans="1:6" customFormat="1" ht="12.75" customHeight="1" x14ac:dyDescent="0.25">
      <c r="A390" s="167" t="s">
        <v>792</v>
      </c>
      <c r="B390" s="128" t="s">
        <v>715</v>
      </c>
      <c r="C390" s="44" t="s">
        <v>792</v>
      </c>
      <c r="D390" s="256">
        <v>0</v>
      </c>
      <c r="E390" s="256">
        <v>0</v>
      </c>
      <c r="F390" s="168" t="str">
        <f t="shared" si="7"/>
        <v>-</v>
      </c>
    </row>
    <row r="391" spans="1:6" customFormat="1" ht="12.75" customHeight="1" x14ac:dyDescent="0.25">
      <c r="A391" s="167" t="s">
        <v>793</v>
      </c>
      <c r="B391" s="128" t="s">
        <v>794</v>
      </c>
      <c r="C391" s="44" t="s">
        <v>793</v>
      </c>
      <c r="D391" s="257">
        <f>SUM(D392:D395)</f>
        <v>0</v>
      </c>
      <c r="E391" s="257">
        <f>SUM(E392:E395)</f>
        <v>0</v>
      </c>
      <c r="F391" s="168" t="str">
        <f t="shared" si="7"/>
        <v>-</v>
      </c>
    </row>
    <row r="392" spans="1:6" customFormat="1" ht="12.75" customHeight="1" x14ac:dyDescent="0.25">
      <c r="A392" s="167" t="s">
        <v>795</v>
      </c>
      <c r="B392" s="128" t="s">
        <v>719</v>
      </c>
      <c r="C392" s="44" t="s">
        <v>795</v>
      </c>
      <c r="D392" s="256">
        <v>0</v>
      </c>
      <c r="E392" s="256">
        <v>0</v>
      </c>
      <c r="F392" s="168" t="str">
        <f t="shared" si="7"/>
        <v>-</v>
      </c>
    </row>
    <row r="393" spans="1:6" customFormat="1" ht="12.75" customHeight="1" x14ac:dyDescent="0.25">
      <c r="A393" s="167" t="s">
        <v>796</v>
      </c>
      <c r="B393" s="128" t="s">
        <v>721</v>
      </c>
      <c r="C393" s="44" t="s">
        <v>796</v>
      </c>
      <c r="D393" s="256">
        <v>0</v>
      </c>
      <c r="E393" s="256">
        <v>0</v>
      </c>
      <c r="F393" s="168" t="str">
        <f t="shared" si="7"/>
        <v>-</v>
      </c>
    </row>
    <row r="394" spans="1:6" customFormat="1" ht="12.75" customHeight="1" x14ac:dyDescent="0.25">
      <c r="A394" s="167" t="s">
        <v>797</v>
      </c>
      <c r="B394" s="128" t="s">
        <v>723</v>
      </c>
      <c r="C394" s="44" t="s">
        <v>797</v>
      </c>
      <c r="D394" s="256">
        <v>0</v>
      </c>
      <c r="E394" s="256">
        <v>0</v>
      </c>
      <c r="F394" s="168" t="str">
        <f t="shared" ref="F394:F418" si="8">IF(D394&lt;&gt;0,IF(E394/D394&gt;=100,"&gt;&gt;100",E394/D394*100),"-")</f>
        <v>-</v>
      </c>
    </row>
    <row r="395" spans="1:6" customFormat="1" ht="12.75" customHeight="1" x14ac:dyDescent="0.25">
      <c r="A395" s="167" t="s">
        <v>798</v>
      </c>
      <c r="B395" s="128" t="s">
        <v>725</v>
      </c>
      <c r="C395" s="44" t="s">
        <v>798</v>
      </c>
      <c r="D395" s="256">
        <v>0</v>
      </c>
      <c r="E395" s="256">
        <v>0</v>
      </c>
      <c r="F395" s="168" t="str">
        <f t="shared" si="8"/>
        <v>-</v>
      </c>
    </row>
    <row r="396" spans="1:6" customFormat="1" ht="24" customHeight="1" x14ac:dyDescent="0.25">
      <c r="A396" s="167" t="s">
        <v>799</v>
      </c>
      <c r="B396" s="128" t="s">
        <v>800</v>
      </c>
      <c r="C396" s="44" t="s">
        <v>799</v>
      </c>
      <c r="D396" s="257">
        <f>D397</f>
        <v>0</v>
      </c>
      <c r="E396" s="257">
        <f>E397</f>
        <v>0</v>
      </c>
      <c r="F396" s="168" t="str">
        <f t="shared" si="8"/>
        <v>-</v>
      </c>
    </row>
    <row r="397" spans="1:6" customFormat="1" ht="12.75" customHeight="1" x14ac:dyDescent="0.25">
      <c r="A397" s="167" t="s">
        <v>801</v>
      </c>
      <c r="B397" s="128" t="s">
        <v>802</v>
      </c>
      <c r="C397" s="44" t="s">
        <v>801</v>
      </c>
      <c r="D397" s="257">
        <f>SUM(D398:D399)</f>
        <v>0</v>
      </c>
      <c r="E397" s="257">
        <f>SUM(E398:E399)</f>
        <v>0</v>
      </c>
      <c r="F397" s="168" t="str">
        <f t="shared" si="8"/>
        <v>-</v>
      </c>
    </row>
    <row r="398" spans="1:6" customFormat="1" ht="12.75" customHeight="1" x14ac:dyDescent="0.25">
      <c r="A398" s="167" t="s">
        <v>803</v>
      </c>
      <c r="B398" s="128" t="s">
        <v>731</v>
      </c>
      <c r="C398" s="44" t="s">
        <v>803</v>
      </c>
      <c r="D398" s="256">
        <v>0</v>
      </c>
      <c r="E398" s="256">
        <v>0</v>
      </c>
      <c r="F398" s="168" t="str">
        <f t="shared" si="8"/>
        <v>-</v>
      </c>
    </row>
    <row r="399" spans="1:6" customFormat="1" ht="12.75" customHeight="1" x14ac:dyDescent="0.25">
      <c r="A399" s="167" t="s">
        <v>804</v>
      </c>
      <c r="B399" s="128" t="s">
        <v>733</v>
      </c>
      <c r="C399" s="44" t="s">
        <v>804</v>
      </c>
      <c r="D399" s="256">
        <v>0</v>
      </c>
      <c r="E399" s="256">
        <v>0</v>
      </c>
      <c r="F399" s="168" t="str">
        <f t="shared" si="8"/>
        <v>-</v>
      </c>
    </row>
    <row r="400" spans="1:6" customFormat="1" ht="12.75" customHeight="1" x14ac:dyDescent="0.25">
      <c r="A400" s="167" t="s">
        <v>805</v>
      </c>
      <c r="B400" s="128" t="s">
        <v>806</v>
      </c>
      <c r="C400" s="44" t="s">
        <v>805</v>
      </c>
      <c r="D400" s="257">
        <f>D401</f>
        <v>0</v>
      </c>
      <c r="E400" s="257">
        <f>E401</f>
        <v>0</v>
      </c>
      <c r="F400" s="168" t="str">
        <f t="shared" si="8"/>
        <v>-</v>
      </c>
    </row>
    <row r="401" spans="1:6" customFormat="1" ht="12.75" customHeight="1" x14ac:dyDescent="0.25">
      <c r="A401" s="167" t="s">
        <v>807</v>
      </c>
      <c r="B401" s="128" t="s">
        <v>808</v>
      </c>
      <c r="C401" s="44" t="s">
        <v>807</v>
      </c>
      <c r="D401" s="256">
        <v>0</v>
      </c>
      <c r="E401" s="256">
        <v>0</v>
      </c>
      <c r="F401" s="168" t="str">
        <f t="shared" si="8"/>
        <v>-</v>
      </c>
    </row>
    <row r="402" spans="1:6" customFormat="1" ht="12.75" customHeight="1" x14ac:dyDescent="0.25">
      <c r="A402" s="167" t="s">
        <v>809</v>
      </c>
      <c r="B402" s="128" t="s">
        <v>810</v>
      </c>
      <c r="C402" s="44" t="s">
        <v>809</v>
      </c>
      <c r="D402" s="257">
        <f>SUM(D403:D406)</f>
        <v>0</v>
      </c>
      <c r="E402" s="257">
        <f>SUM(E403:E406)</f>
        <v>0</v>
      </c>
      <c r="F402" s="168" t="str">
        <f t="shared" si="8"/>
        <v>-</v>
      </c>
    </row>
    <row r="403" spans="1:6" customFormat="1" ht="12.75" customHeight="1" x14ac:dyDescent="0.25">
      <c r="A403" s="167" t="s">
        <v>811</v>
      </c>
      <c r="B403" s="128" t="s">
        <v>812</v>
      </c>
      <c r="C403" s="44" t="s">
        <v>811</v>
      </c>
      <c r="D403" s="256">
        <v>0</v>
      </c>
      <c r="E403" s="256">
        <v>0</v>
      </c>
      <c r="F403" s="168" t="str">
        <f t="shared" si="8"/>
        <v>-</v>
      </c>
    </row>
    <row r="404" spans="1:6" customFormat="1" ht="12.75" customHeight="1" x14ac:dyDescent="0.25">
      <c r="A404" s="167" t="s">
        <v>813</v>
      </c>
      <c r="B404" s="128" t="s">
        <v>814</v>
      </c>
      <c r="C404" s="44" t="s">
        <v>813</v>
      </c>
      <c r="D404" s="256">
        <v>0</v>
      </c>
      <c r="E404" s="256">
        <v>0</v>
      </c>
      <c r="F404" s="168" t="str">
        <f t="shared" si="8"/>
        <v>-</v>
      </c>
    </row>
    <row r="405" spans="1:6" customFormat="1" ht="12.75" customHeight="1" x14ac:dyDescent="0.25">
      <c r="A405" s="167" t="s">
        <v>815</v>
      </c>
      <c r="B405" s="128" t="s">
        <v>816</v>
      </c>
      <c r="C405" s="44" t="s">
        <v>815</v>
      </c>
      <c r="D405" s="256">
        <v>0</v>
      </c>
      <c r="E405" s="256">
        <v>0</v>
      </c>
      <c r="F405" s="168" t="str">
        <f t="shared" si="8"/>
        <v>-</v>
      </c>
    </row>
    <row r="406" spans="1:6" customFormat="1" ht="12.75" customHeight="1" x14ac:dyDescent="0.25">
      <c r="A406" s="167" t="s">
        <v>817</v>
      </c>
      <c r="B406" s="128" t="s">
        <v>818</v>
      </c>
      <c r="C406" s="44" t="s">
        <v>817</v>
      </c>
      <c r="D406" s="256">
        <v>0</v>
      </c>
      <c r="E406" s="256">
        <v>0</v>
      </c>
      <c r="F406" s="168" t="str">
        <f t="shared" si="8"/>
        <v>-</v>
      </c>
    </row>
    <row r="407" spans="1:6" customFormat="1" ht="12.75" customHeight="1" x14ac:dyDescent="0.25">
      <c r="A407" s="167"/>
      <c r="B407" s="128" t="s">
        <v>819</v>
      </c>
      <c r="C407" s="44" t="s">
        <v>820</v>
      </c>
      <c r="D407" s="257">
        <f>IF(D298&gt;=D350,D298-D350,0)</f>
        <v>0</v>
      </c>
      <c r="E407" s="257">
        <f>IF(E298&gt;=E350,E298-E350,0)</f>
        <v>0</v>
      </c>
      <c r="F407" s="168" t="str">
        <f t="shared" si="8"/>
        <v>-</v>
      </c>
    </row>
    <row r="408" spans="1:6" customFormat="1" ht="12.75" customHeight="1" x14ac:dyDescent="0.25">
      <c r="A408" s="167"/>
      <c r="B408" s="128" t="s">
        <v>821</v>
      </c>
      <c r="C408" s="44" t="s">
        <v>822</v>
      </c>
      <c r="D408" s="257">
        <f>IF(D350&gt;=D298,D350-D298,0)</f>
        <v>37183.689999999995</v>
      </c>
      <c r="E408" s="257">
        <f>IF(E350&gt;=E298,E350-E298,0)</f>
        <v>45562.79</v>
      </c>
      <c r="F408" s="168">
        <f t="shared" si="8"/>
        <v>122.53434234203225</v>
      </c>
    </row>
    <row r="409" spans="1:6" customFormat="1" ht="12.75" customHeight="1" x14ac:dyDescent="0.25">
      <c r="A409" s="167" t="s">
        <v>823</v>
      </c>
      <c r="B409" s="128" t="s">
        <v>824</v>
      </c>
      <c r="C409" s="44" t="s">
        <v>823</v>
      </c>
      <c r="D409" s="256">
        <v>0</v>
      </c>
      <c r="E409" s="256">
        <v>0</v>
      </c>
      <c r="F409" s="168" t="str">
        <f t="shared" si="8"/>
        <v>-</v>
      </c>
    </row>
    <row r="410" spans="1:6" customFormat="1" ht="12.75" customHeight="1" x14ac:dyDescent="0.25">
      <c r="A410" s="167" t="s">
        <v>825</v>
      </c>
      <c r="B410" s="128" t="s">
        <v>826</v>
      </c>
      <c r="C410" s="44" t="s">
        <v>825</v>
      </c>
      <c r="D410" s="256">
        <v>0</v>
      </c>
      <c r="E410" s="256">
        <v>0</v>
      </c>
      <c r="F410" s="168" t="str">
        <f t="shared" si="8"/>
        <v>-</v>
      </c>
    </row>
    <row r="411" spans="1:6" customFormat="1" ht="12.75" customHeight="1" x14ac:dyDescent="0.25">
      <c r="A411" s="167" t="s">
        <v>827</v>
      </c>
      <c r="B411" s="128" t="s">
        <v>828</v>
      </c>
      <c r="C411" s="44" t="s">
        <v>827</v>
      </c>
      <c r="D411" s="256">
        <v>0</v>
      </c>
      <c r="E411" s="256">
        <v>0</v>
      </c>
      <c r="F411" s="168" t="str">
        <f t="shared" si="8"/>
        <v>-</v>
      </c>
    </row>
    <row r="412" spans="1:6" customFormat="1" ht="12.75" customHeight="1" x14ac:dyDescent="0.25">
      <c r="A412" s="167"/>
      <c r="B412" s="128" t="s">
        <v>829</v>
      </c>
      <c r="C412" s="44" t="s">
        <v>830</v>
      </c>
      <c r="D412" s="257">
        <f>D6+D298</f>
        <v>200308.2</v>
      </c>
      <c r="E412" s="257">
        <f>E6+E298</f>
        <v>211204.16</v>
      </c>
      <c r="F412" s="168">
        <f t="shared" si="8"/>
        <v>105.43959758012902</v>
      </c>
    </row>
    <row r="413" spans="1:6" customFormat="1" ht="12.75" customHeight="1" x14ac:dyDescent="0.25">
      <c r="A413" s="167"/>
      <c r="B413" s="128" t="s">
        <v>831</v>
      </c>
      <c r="C413" s="44" t="s">
        <v>832</v>
      </c>
      <c r="D413" s="257">
        <f>D289+D350</f>
        <v>198221.98</v>
      </c>
      <c r="E413" s="257">
        <f>E289+E350</f>
        <v>211972.47000000003</v>
      </c>
      <c r="F413" s="168">
        <f t="shared" si="8"/>
        <v>106.93691486685786</v>
      </c>
    </row>
    <row r="414" spans="1:6" customFormat="1" ht="12.75" customHeight="1" x14ac:dyDescent="0.25">
      <c r="A414" s="167"/>
      <c r="B414" s="128" t="s">
        <v>833</v>
      </c>
      <c r="C414" s="44" t="s">
        <v>834</v>
      </c>
      <c r="D414" s="257">
        <f>IF(D412&gt;=D413,D412-D413,0)</f>
        <v>2086.2200000000012</v>
      </c>
      <c r="E414" s="257">
        <f>IF(E412&gt;=E413,E412-E413,0)</f>
        <v>0</v>
      </c>
      <c r="F414" s="168">
        <f t="shared" si="8"/>
        <v>0</v>
      </c>
    </row>
    <row r="415" spans="1:6" customFormat="1" ht="12.75" customHeight="1" x14ac:dyDescent="0.25">
      <c r="A415" s="167"/>
      <c r="B415" s="128" t="s">
        <v>835</v>
      </c>
      <c r="C415" s="44" t="s">
        <v>836</v>
      </c>
      <c r="D415" s="257">
        <f>IF(D413&gt;=D412,D413-D412,0)</f>
        <v>0</v>
      </c>
      <c r="E415" s="257">
        <f>IF(E413&gt;=E412,E413-E412,0)</f>
        <v>768.31000000002678</v>
      </c>
      <c r="F415" s="168" t="str">
        <f t="shared" si="8"/>
        <v>-</v>
      </c>
    </row>
    <row r="416" spans="1:6" customFormat="1" ht="12.75" customHeight="1" x14ac:dyDescent="0.25">
      <c r="A416" s="179" t="s">
        <v>837</v>
      </c>
      <c r="B416" s="173" t="s">
        <v>838</v>
      </c>
      <c r="C416" s="46" t="s">
        <v>839</v>
      </c>
      <c r="D416" s="257">
        <f>IF(D292-D293+D409-D410&gt;=0,D292-D293+D409-D410,0)</f>
        <v>10185.58</v>
      </c>
      <c r="E416" s="257">
        <f>IF(E292-E293+E409-E410&gt;=0,E292-E293+E409-E410,0)</f>
        <v>12271.8</v>
      </c>
      <c r="F416" s="168">
        <f t="shared" si="8"/>
        <v>120.48209331231014</v>
      </c>
    </row>
    <row r="417" spans="1:6" customFormat="1" ht="12.75" customHeight="1" x14ac:dyDescent="0.25">
      <c r="A417" s="179" t="s">
        <v>837</v>
      </c>
      <c r="B417" s="128" t="s">
        <v>840</v>
      </c>
      <c r="C417" s="46" t="s">
        <v>841</v>
      </c>
      <c r="D417" s="257">
        <f>IF(D293-D292+D410-D409&gt;=0,D293-D292+D410-D409,0)</f>
        <v>0</v>
      </c>
      <c r="E417" s="257">
        <f>IF(E293-E292+E410-E409&gt;=0,E293-E292+E410-E409,0)</f>
        <v>0</v>
      </c>
      <c r="F417" s="168" t="str">
        <f t="shared" si="8"/>
        <v>-</v>
      </c>
    </row>
    <row r="418" spans="1:6" customFormat="1" ht="12.75" customHeight="1" x14ac:dyDescent="0.25">
      <c r="A418" s="176" t="s">
        <v>842</v>
      </c>
      <c r="B418" s="177" t="s">
        <v>843</v>
      </c>
      <c r="C418" s="45" t="s">
        <v>844</v>
      </c>
      <c r="D418" s="260">
        <f>D294+D411</f>
        <v>0</v>
      </c>
      <c r="E418" s="260">
        <f>E294+E411</f>
        <v>0</v>
      </c>
      <c r="F418" s="178" t="str">
        <f t="shared" si="8"/>
        <v>-</v>
      </c>
    </row>
    <row r="419" spans="1:6" s="50" customFormat="1" ht="20.100000000000001" customHeight="1" x14ac:dyDescent="0.25">
      <c r="A419" s="321" t="s">
        <v>845</v>
      </c>
      <c r="B419" s="322"/>
      <c r="C419" s="2"/>
      <c r="D419" s="259"/>
      <c r="E419" s="259"/>
      <c r="F419" s="172"/>
    </row>
    <row r="420" spans="1:6" customFormat="1" ht="12.75" customHeight="1" x14ac:dyDescent="0.25">
      <c r="A420" s="167" t="s">
        <v>846</v>
      </c>
      <c r="B420" s="128" t="s">
        <v>847</v>
      </c>
      <c r="C420" s="44" t="s">
        <v>846</v>
      </c>
      <c r="D420" s="257">
        <f>D421+D459+D472+D484+D515</f>
        <v>0</v>
      </c>
      <c r="E420" s="257">
        <f>E421+E459+E472+E484+E515</f>
        <v>0</v>
      </c>
      <c r="F420" s="168" t="str">
        <f t="shared" ref="F420:F483" si="9">IF(D420&lt;&gt;0,IF(E420/D420&gt;=100,"&gt;&gt;100",E420/D420*100),"-")</f>
        <v>-</v>
      </c>
    </row>
    <row r="421" spans="1:6" customFormat="1" ht="24" customHeight="1" x14ac:dyDescent="0.25">
      <c r="A421" s="167" t="s">
        <v>848</v>
      </c>
      <c r="B421" s="173" t="s">
        <v>849</v>
      </c>
      <c r="C421" s="44" t="s">
        <v>848</v>
      </c>
      <c r="D421" s="257">
        <f>D422+D427+D430+D434+D435+D442+D447+D455</f>
        <v>0</v>
      </c>
      <c r="E421" s="257">
        <f>E422+E427+E430+E434+E435+E442+E447+E455</f>
        <v>0</v>
      </c>
      <c r="F421" s="168" t="str">
        <f t="shared" si="9"/>
        <v>-</v>
      </c>
    </row>
    <row r="422" spans="1:6" customFormat="1" ht="24" customHeight="1" x14ac:dyDescent="0.25">
      <c r="A422" s="167" t="s">
        <v>850</v>
      </c>
      <c r="B422" s="128" t="s">
        <v>851</v>
      </c>
      <c r="C422" s="44" t="s">
        <v>850</v>
      </c>
      <c r="D422" s="257">
        <f>SUM(D423:D426)</f>
        <v>0</v>
      </c>
      <c r="E422" s="257">
        <f>SUM(E423:E426)</f>
        <v>0</v>
      </c>
      <c r="F422" s="168" t="str">
        <f t="shared" si="9"/>
        <v>-</v>
      </c>
    </row>
    <row r="423" spans="1:6" customFormat="1" ht="12.75" customHeight="1" x14ac:dyDescent="0.25">
      <c r="A423" s="167" t="s">
        <v>852</v>
      </c>
      <c r="B423" s="128" t="s">
        <v>853</v>
      </c>
      <c r="C423" s="44" t="s">
        <v>852</v>
      </c>
      <c r="D423" s="256">
        <v>0</v>
      </c>
      <c r="E423" s="256">
        <v>0</v>
      </c>
      <c r="F423" s="168" t="str">
        <f t="shared" si="9"/>
        <v>-</v>
      </c>
    </row>
    <row r="424" spans="1:6" customFormat="1" ht="12.75" customHeight="1" x14ac:dyDescent="0.25">
      <c r="A424" s="167" t="s">
        <v>854</v>
      </c>
      <c r="B424" s="128" t="s">
        <v>855</v>
      </c>
      <c r="C424" s="44" t="s">
        <v>854</v>
      </c>
      <c r="D424" s="256">
        <v>0</v>
      </c>
      <c r="E424" s="256">
        <v>0</v>
      </c>
      <c r="F424" s="168" t="str">
        <f t="shared" si="9"/>
        <v>-</v>
      </c>
    </row>
    <row r="425" spans="1:6" customFormat="1" ht="12.75" customHeight="1" x14ac:dyDescent="0.25">
      <c r="A425" s="167" t="s">
        <v>856</v>
      </c>
      <c r="B425" s="128" t="s">
        <v>857</v>
      </c>
      <c r="C425" s="44" t="s">
        <v>856</v>
      </c>
      <c r="D425" s="256">
        <v>0</v>
      </c>
      <c r="E425" s="256">
        <v>0</v>
      </c>
      <c r="F425" s="168" t="str">
        <f t="shared" si="9"/>
        <v>-</v>
      </c>
    </row>
    <row r="426" spans="1:6" customFormat="1" ht="12.75" customHeight="1" x14ac:dyDescent="0.25">
      <c r="A426" s="167" t="s">
        <v>858</v>
      </c>
      <c r="B426" s="128" t="s">
        <v>859</v>
      </c>
      <c r="C426" s="44" t="s">
        <v>858</v>
      </c>
      <c r="D426" s="256">
        <v>0</v>
      </c>
      <c r="E426" s="256">
        <v>0</v>
      </c>
      <c r="F426" s="168" t="str">
        <f t="shared" si="9"/>
        <v>-</v>
      </c>
    </row>
    <row r="427" spans="1:6" customFormat="1" ht="24" customHeight="1" x14ac:dyDescent="0.25">
      <c r="A427" s="167" t="s">
        <v>860</v>
      </c>
      <c r="B427" s="128" t="s">
        <v>861</v>
      </c>
      <c r="C427" s="44" t="s">
        <v>860</v>
      </c>
      <c r="D427" s="257">
        <f>SUM(D428:D429)</f>
        <v>0</v>
      </c>
      <c r="E427" s="257">
        <f>SUM(E428:E429)</f>
        <v>0</v>
      </c>
      <c r="F427" s="168" t="str">
        <f t="shared" si="9"/>
        <v>-</v>
      </c>
    </row>
    <row r="428" spans="1:6" customFormat="1" ht="24" customHeight="1" x14ac:dyDescent="0.25">
      <c r="A428" s="167" t="s">
        <v>862</v>
      </c>
      <c r="B428" s="173" t="s">
        <v>863</v>
      </c>
      <c r="C428" s="44" t="s">
        <v>862</v>
      </c>
      <c r="D428" s="256">
        <v>0</v>
      </c>
      <c r="E428" s="256">
        <v>0</v>
      </c>
      <c r="F428" s="168" t="str">
        <f t="shared" si="9"/>
        <v>-</v>
      </c>
    </row>
    <row r="429" spans="1:6" customFormat="1" ht="24" customHeight="1" x14ac:dyDescent="0.25">
      <c r="A429" s="167" t="s">
        <v>864</v>
      </c>
      <c r="B429" s="173" t="s">
        <v>865</v>
      </c>
      <c r="C429" s="44" t="s">
        <v>864</v>
      </c>
      <c r="D429" s="256">
        <v>0</v>
      </c>
      <c r="E429" s="256">
        <v>0</v>
      </c>
      <c r="F429" s="168" t="str">
        <f t="shared" si="9"/>
        <v>-</v>
      </c>
    </row>
    <row r="430" spans="1:6" customFormat="1" ht="24" customHeight="1" x14ac:dyDescent="0.25">
      <c r="A430" s="167" t="s">
        <v>866</v>
      </c>
      <c r="B430" s="128" t="s">
        <v>867</v>
      </c>
      <c r="C430" s="44" t="s">
        <v>866</v>
      </c>
      <c r="D430" s="257">
        <f>SUM(D431:D433)</f>
        <v>0</v>
      </c>
      <c r="E430" s="257">
        <f>SUM(E431:E433)</f>
        <v>0</v>
      </c>
      <c r="F430" s="168" t="str">
        <f t="shared" si="9"/>
        <v>-</v>
      </c>
    </row>
    <row r="431" spans="1:6" customFormat="1" ht="12.75" customHeight="1" x14ac:dyDescent="0.25">
      <c r="A431" s="167" t="s">
        <v>868</v>
      </c>
      <c r="B431" s="128" t="s">
        <v>869</v>
      </c>
      <c r="C431" s="44" t="s">
        <v>868</v>
      </c>
      <c r="D431" s="256">
        <v>0</v>
      </c>
      <c r="E431" s="256">
        <v>0</v>
      </c>
      <c r="F431" s="168" t="str">
        <f t="shared" si="9"/>
        <v>-</v>
      </c>
    </row>
    <row r="432" spans="1:6" customFormat="1" ht="12.75" customHeight="1" x14ac:dyDescent="0.25">
      <c r="A432" s="167" t="s">
        <v>870</v>
      </c>
      <c r="B432" s="128" t="s">
        <v>871</v>
      </c>
      <c r="C432" s="44" t="s">
        <v>870</v>
      </c>
      <c r="D432" s="256">
        <v>0</v>
      </c>
      <c r="E432" s="256">
        <v>0</v>
      </c>
      <c r="F432" s="168" t="str">
        <f t="shared" si="9"/>
        <v>-</v>
      </c>
    </row>
    <row r="433" spans="1:6" customFormat="1" ht="12.75" customHeight="1" x14ac:dyDescent="0.25">
      <c r="A433" s="167" t="s">
        <v>872</v>
      </c>
      <c r="B433" s="128" t="s">
        <v>873</v>
      </c>
      <c r="C433" s="44" t="s">
        <v>872</v>
      </c>
      <c r="D433" s="256">
        <v>0</v>
      </c>
      <c r="E433" s="256">
        <v>0</v>
      </c>
      <c r="F433" s="168" t="str">
        <f t="shared" si="9"/>
        <v>-</v>
      </c>
    </row>
    <row r="434" spans="1:6" customFormat="1" ht="24" customHeight="1" x14ac:dyDescent="0.25">
      <c r="A434" s="167" t="s">
        <v>874</v>
      </c>
      <c r="B434" s="173" t="s">
        <v>875</v>
      </c>
      <c r="C434" s="44" t="s">
        <v>874</v>
      </c>
      <c r="D434" s="256">
        <v>0</v>
      </c>
      <c r="E434" s="256">
        <v>0</v>
      </c>
      <c r="F434" s="168" t="str">
        <f t="shared" si="9"/>
        <v>-</v>
      </c>
    </row>
    <row r="435" spans="1:6" customFormat="1" ht="24" customHeight="1" x14ac:dyDescent="0.25">
      <c r="A435" s="167" t="s">
        <v>876</v>
      </c>
      <c r="B435" s="128" t="s">
        <v>877</v>
      </c>
      <c r="C435" s="44" t="s">
        <v>876</v>
      </c>
      <c r="D435" s="257">
        <f>SUM(D436:D441)</f>
        <v>0</v>
      </c>
      <c r="E435" s="257">
        <f>SUM(E436:E441)</f>
        <v>0</v>
      </c>
      <c r="F435" s="168" t="str">
        <f t="shared" si="9"/>
        <v>-</v>
      </c>
    </row>
    <row r="436" spans="1:6" customFormat="1" ht="12.75" customHeight="1" x14ac:dyDescent="0.25">
      <c r="A436" s="167" t="s">
        <v>878</v>
      </c>
      <c r="B436" s="128" t="s">
        <v>879</v>
      </c>
      <c r="C436" s="44" t="s">
        <v>878</v>
      </c>
      <c r="D436" s="256">
        <v>0</v>
      </c>
      <c r="E436" s="256">
        <v>0</v>
      </c>
      <c r="F436" s="168" t="str">
        <f t="shared" si="9"/>
        <v>-</v>
      </c>
    </row>
    <row r="437" spans="1:6" customFormat="1" ht="24" customHeight="1" x14ac:dyDescent="0.25">
      <c r="A437" s="167" t="s">
        <v>880</v>
      </c>
      <c r="B437" s="128" t="s">
        <v>881</v>
      </c>
      <c r="C437" s="44" t="s">
        <v>880</v>
      </c>
      <c r="D437" s="256">
        <v>0</v>
      </c>
      <c r="E437" s="256">
        <v>0</v>
      </c>
      <c r="F437" s="168" t="str">
        <f t="shared" si="9"/>
        <v>-</v>
      </c>
    </row>
    <row r="438" spans="1:6" customFormat="1" ht="24" customHeight="1" x14ac:dyDescent="0.25">
      <c r="A438" s="167" t="s">
        <v>882</v>
      </c>
      <c r="B438" s="128" t="s">
        <v>883</v>
      </c>
      <c r="C438" s="44" t="s">
        <v>882</v>
      </c>
      <c r="D438" s="256">
        <v>0</v>
      </c>
      <c r="E438" s="256">
        <v>0</v>
      </c>
      <c r="F438" s="168" t="str">
        <f t="shared" si="9"/>
        <v>-</v>
      </c>
    </row>
    <row r="439" spans="1:6" customFormat="1" ht="12.75" customHeight="1" x14ac:dyDescent="0.25">
      <c r="A439" s="167" t="s">
        <v>884</v>
      </c>
      <c r="B439" s="128" t="s">
        <v>885</v>
      </c>
      <c r="C439" s="44" t="s">
        <v>884</v>
      </c>
      <c r="D439" s="256">
        <v>0</v>
      </c>
      <c r="E439" s="256">
        <v>0</v>
      </c>
      <c r="F439" s="168" t="str">
        <f t="shared" si="9"/>
        <v>-</v>
      </c>
    </row>
    <row r="440" spans="1:6" customFormat="1" ht="12.75" customHeight="1" x14ac:dyDescent="0.25">
      <c r="A440" s="167" t="s">
        <v>886</v>
      </c>
      <c r="B440" s="128" t="s">
        <v>887</v>
      </c>
      <c r="C440" s="44" t="s">
        <v>886</v>
      </c>
      <c r="D440" s="256">
        <v>0</v>
      </c>
      <c r="E440" s="256">
        <v>0</v>
      </c>
      <c r="F440" s="168" t="str">
        <f t="shared" si="9"/>
        <v>-</v>
      </c>
    </row>
    <row r="441" spans="1:6" customFormat="1" ht="12.75" customHeight="1" x14ac:dyDescent="0.25">
      <c r="A441" s="167" t="s">
        <v>888</v>
      </c>
      <c r="B441" s="128" t="s">
        <v>889</v>
      </c>
      <c r="C441" s="44" t="s">
        <v>888</v>
      </c>
      <c r="D441" s="256">
        <v>0</v>
      </c>
      <c r="E441" s="256">
        <v>0</v>
      </c>
      <c r="F441" s="168" t="str">
        <f t="shared" si="9"/>
        <v>-</v>
      </c>
    </row>
    <row r="442" spans="1:6" customFormat="1" ht="24" customHeight="1" x14ac:dyDescent="0.25">
      <c r="A442" s="167" t="s">
        <v>890</v>
      </c>
      <c r="B442" s="128" t="s">
        <v>891</v>
      </c>
      <c r="C442" s="44" t="s">
        <v>890</v>
      </c>
      <c r="D442" s="257">
        <f>SUM(D443:D446)</f>
        <v>0</v>
      </c>
      <c r="E442" s="257">
        <f>SUM(E443:E446)</f>
        <v>0</v>
      </c>
      <c r="F442" s="168" t="str">
        <f t="shared" si="9"/>
        <v>-</v>
      </c>
    </row>
    <row r="443" spans="1:6" customFormat="1" ht="12.75" customHeight="1" x14ac:dyDescent="0.25">
      <c r="A443" s="167" t="s">
        <v>892</v>
      </c>
      <c r="B443" s="128" t="s">
        <v>893</v>
      </c>
      <c r="C443" s="44" t="s">
        <v>892</v>
      </c>
      <c r="D443" s="256">
        <v>0</v>
      </c>
      <c r="E443" s="256">
        <v>0</v>
      </c>
      <c r="F443" s="168" t="str">
        <f t="shared" si="9"/>
        <v>-</v>
      </c>
    </row>
    <row r="444" spans="1:6" customFormat="1" ht="12.75" customHeight="1" x14ac:dyDescent="0.25">
      <c r="A444" s="167" t="s">
        <v>894</v>
      </c>
      <c r="B444" s="128" t="s">
        <v>895</v>
      </c>
      <c r="C444" s="44" t="s">
        <v>894</v>
      </c>
      <c r="D444" s="256">
        <v>0</v>
      </c>
      <c r="E444" s="256">
        <v>0</v>
      </c>
      <c r="F444" s="168" t="str">
        <f t="shared" si="9"/>
        <v>-</v>
      </c>
    </row>
    <row r="445" spans="1:6" customFormat="1" ht="12.75" customHeight="1" x14ac:dyDescent="0.25">
      <c r="A445" s="167" t="s">
        <v>896</v>
      </c>
      <c r="B445" s="128" t="s">
        <v>897</v>
      </c>
      <c r="C445" s="44" t="s">
        <v>896</v>
      </c>
      <c r="D445" s="256">
        <v>0</v>
      </c>
      <c r="E445" s="256">
        <v>0</v>
      </c>
      <c r="F445" s="168" t="str">
        <f t="shared" si="9"/>
        <v>-</v>
      </c>
    </row>
    <row r="446" spans="1:6" customFormat="1" ht="12.75" customHeight="1" x14ac:dyDescent="0.25">
      <c r="A446" s="167" t="s">
        <v>898</v>
      </c>
      <c r="B446" s="128" t="s">
        <v>899</v>
      </c>
      <c r="C446" s="44" t="s">
        <v>898</v>
      </c>
      <c r="D446" s="256">
        <v>0</v>
      </c>
      <c r="E446" s="256">
        <v>0</v>
      </c>
      <c r="F446" s="168" t="str">
        <f t="shared" si="9"/>
        <v>-</v>
      </c>
    </row>
    <row r="447" spans="1:6" customFormat="1" ht="12.75" customHeight="1" x14ac:dyDescent="0.25">
      <c r="A447" s="167" t="s">
        <v>900</v>
      </c>
      <c r="B447" s="128" t="s">
        <v>901</v>
      </c>
      <c r="C447" s="44" t="s">
        <v>900</v>
      </c>
      <c r="D447" s="257">
        <f>SUM(D448:D454)</f>
        <v>0</v>
      </c>
      <c r="E447" s="257">
        <f>SUM(E448:E454)</f>
        <v>0</v>
      </c>
      <c r="F447" s="168" t="str">
        <f t="shared" si="9"/>
        <v>-</v>
      </c>
    </row>
    <row r="448" spans="1:6" customFormat="1" ht="12.75" customHeight="1" x14ac:dyDescent="0.25">
      <c r="A448" s="167" t="s">
        <v>902</v>
      </c>
      <c r="B448" s="128" t="s">
        <v>903</v>
      </c>
      <c r="C448" s="44" t="s">
        <v>902</v>
      </c>
      <c r="D448" s="256">
        <v>0</v>
      </c>
      <c r="E448" s="256">
        <v>0</v>
      </c>
      <c r="F448" s="168" t="str">
        <f t="shared" si="9"/>
        <v>-</v>
      </c>
    </row>
    <row r="449" spans="1:6" customFormat="1" ht="12.75" customHeight="1" x14ac:dyDescent="0.25">
      <c r="A449" s="167" t="s">
        <v>904</v>
      </c>
      <c r="B449" s="128" t="s">
        <v>905</v>
      </c>
      <c r="C449" s="44" t="s">
        <v>904</v>
      </c>
      <c r="D449" s="256">
        <v>0</v>
      </c>
      <c r="E449" s="256">
        <v>0</v>
      </c>
      <c r="F449" s="168" t="str">
        <f t="shared" si="9"/>
        <v>-</v>
      </c>
    </row>
    <row r="450" spans="1:6" customFormat="1" ht="12.75" customHeight="1" x14ac:dyDescent="0.25">
      <c r="A450" s="167" t="s">
        <v>906</v>
      </c>
      <c r="B450" s="128" t="s">
        <v>907</v>
      </c>
      <c r="C450" s="44" t="s">
        <v>906</v>
      </c>
      <c r="D450" s="256">
        <v>0</v>
      </c>
      <c r="E450" s="256">
        <v>0</v>
      </c>
      <c r="F450" s="168" t="str">
        <f t="shared" si="9"/>
        <v>-</v>
      </c>
    </row>
    <row r="451" spans="1:6" customFormat="1" ht="12.75" customHeight="1" x14ac:dyDescent="0.25">
      <c r="A451" s="167" t="s">
        <v>908</v>
      </c>
      <c r="B451" s="128" t="s">
        <v>909</v>
      </c>
      <c r="C451" s="44" t="s">
        <v>908</v>
      </c>
      <c r="D451" s="256">
        <v>0</v>
      </c>
      <c r="E451" s="256">
        <v>0</v>
      </c>
      <c r="F451" s="168" t="str">
        <f t="shared" si="9"/>
        <v>-</v>
      </c>
    </row>
    <row r="452" spans="1:6" customFormat="1" ht="12.75" customHeight="1" x14ac:dyDescent="0.25">
      <c r="A452" s="167" t="s">
        <v>910</v>
      </c>
      <c r="B452" s="128" t="s">
        <v>911</v>
      </c>
      <c r="C452" s="44" t="s">
        <v>910</v>
      </c>
      <c r="D452" s="256">
        <v>0</v>
      </c>
      <c r="E452" s="256">
        <v>0</v>
      </c>
      <c r="F452" s="168" t="str">
        <f t="shared" si="9"/>
        <v>-</v>
      </c>
    </row>
    <row r="453" spans="1:6" customFormat="1" ht="24" customHeight="1" x14ac:dyDescent="0.25">
      <c r="A453" s="167" t="s">
        <v>912</v>
      </c>
      <c r="B453" s="128" t="s">
        <v>913</v>
      </c>
      <c r="C453" s="44" t="s">
        <v>912</v>
      </c>
      <c r="D453" s="256">
        <v>0</v>
      </c>
      <c r="E453" s="256">
        <v>0</v>
      </c>
      <c r="F453" s="168" t="str">
        <f t="shared" si="9"/>
        <v>-</v>
      </c>
    </row>
    <row r="454" spans="1:6" customFormat="1" ht="24" customHeight="1" x14ac:dyDescent="0.25">
      <c r="A454" s="167" t="s">
        <v>914</v>
      </c>
      <c r="B454" s="173" t="s">
        <v>915</v>
      </c>
      <c r="C454" s="44" t="s">
        <v>914</v>
      </c>
      <c r="D454" s="256">
        <v>0</v>
      </c>
      <c r="E454" s="256">
        <v>0</v>
      </c>
      <c r="F454" s="168" t="str">
        <f t="shared" si="9"/>
        <v>-</v>
      </c>
    </row>
    <row r="455" spans="1:6" customFormat="1" ht="12.75" customHeight="1" x14ac:dyDescent="0.25">
      <c r="A455" s="167" t="s">
        <v>916</v>
      </c>
      <c r="B455" s="173" t="s">
        <v>917</v>
      </c>
      <c r="C455" s="44" t="s">
        <v>916</v>
      </c>
      <c r="D455" s="257">
        <f>SUM(D456:D458)</f>
        <v>0</v>
      </c>
      <c r="E455" s="257">
        <f>SUM(E456:E458)</f>
        <v>0</v>
      </c>
      <c r="F455" s="168" t="str">
        <f t="shared" si="9"/>
        <v>-</v>
      </c>
    </row>
    <row r="456" spans="1:6" customFormat="1" ht="24" customHeight="1" x14ac:dyDescent="0.25">
      <c r="A456" s="167" t="s">
        <v>918</v>
      </c>
      <c r="B456" s="173" t="s">
        <v>919</v>
      </c>
      <c r="C456" s="44" t="s">
        <v>918</v>
      </c>
      <c r="D456" s="256">
        <v>0</v>
      </c>
      <c r="E456" s="256">
        <v>0</v>
      </c>
      <c r="F456" s="168" t="str">
        <f t="shared" si="9"/>
        <v>-</v>
      </c>
    </row>
    <row r="457" spans="1:6" customFormat="1" ht="24" customHeight="1" x14ac:dyDescent="0.25">
      <c r="A457" s="167" t="s">
        <v>920</v>
      </c>
      <c r="B457" s="173" t="s">
        <v>921</v>
      </c>
      <c r="C457" s="44" t="s">
        <v>920</v>
      </c>
      <c r="D457" s="256">
        <v>0</v>
      </c>
      <c r="E457" s="256">
        <v>0</v>
      </c>
      <c r="F457" s="168" t="str">
        <f t="shared" si="9"/>
        <v>-</v>
      </c>
    </row>
    <row r="458" spans="1:6" customFormat="1" ht="12.75" customHeight="1" x14ac:dyDescent="0.25">
      <c r="A458" s="167" t="s">
        <v>922</v>
      </c>
      <c r="B458" s="173" t="s">
        <v>923</v>
      </c>
      <c r="C458" s="44" t="s">
        <v>922</v>
      </c>
      <c r="D458" s="256">
        <v>0</v>
      </c>
      <c r="E458" s="256">
        <v>0</v>
      </c>
      <c r="F458" s="168" t="str">
        <f t="shared" si="9"/>
        <v>-</v>
      </c>
    </row>
    <row r="459" spans="1:6" customFormat="1" ht="12.75" customHeight="1" x14ac:dyDescent="0.25">
      <c r="A459" s="167" t="s">
        <v>924</v>
      </c>
      <c r="B459" s="128" t="s">
        <v>925</v>
      </c>
      <c r="C459" s="44" t="s">
        <v>924</v>
      </c>
      <c r="D459" s="257">
        <f>D460+D463+D466+D469</f>
        <v>0</v>
      </c>
      <c r="E459" s="257">
        <f>E460+E463+E466+E469</f>
        <v>0</v>
      </c>
      <c r="F459" s="168" t="str">
        <f t="shared" si="9"/>
        <v>-</v>
      </c>
    </row>
    <row r="460" spans="1:6" customFormat="1" ht="12.75" customHeight="1" x14ac:dyDescent="0.25">
      <c r="A460" s="167" t="s">
        <v>926</v>
      </c>
      <c r="B460" s="128" t="s">
        <v>927</v>
      </c>
      <c r="C460" s="44" t="s">
        <v>926</v>
      </c>
      <c r="D460" s="257">
        <f>SUM(D461:D462)</f>
        <v>0</v>
      </c>
      <c r="E460" s="257">
        <f>SUM(E461:E462)</f>
        <v>0</v>
      </c>
      <c r="F460" s="168" t="str">
        <f t="shared" si="9"/>
        <v>-</v>
      </c>
    </row>
    <row r="461" spans="1:6" customFormat="1" ht="12.75" customHeight="1" x14ac:dyDescent="0.25">
      <c r="A461" s="167" t="s">
        <v>928</v>
      </c>
      <c r="B461" s="128" t="s">
        <v>929</v>
      </c>
      <c r="C461" s="44" t="s">
        <v>928</v>
      </c>
      <c r="D461" s="256">
        <v>0</v>
      </c>
      <c r="E461" s="256">
        <v>0</v>
      </c>
      <c r="F461" s="168" t="str">
        <f t="shared" si="9"/>
        <v>-</v>
      </c>
    </row>
    <row r="462" spans="1:6" customFormat="1" ht="12.75" customHeight="1" x14ac:dyDescent="0.25">
      <c r="A462" s="167" t="s">
        <v>930</v>
      </c>
      <c r="B462" s="128" t="s">
        <v>931</v>
      </c>
      <c r="C462" s="44" t="s">
        <v>930</v>
      </c>
      <c r="D462" s="256">
        <v>0</v>
      </c>
      <c r="E462" s="256">
        <v>0</v>
      </c>
      <c r="F462" s="168" t="str">
        <f t="shared" si="9"/>
        <v>-</v>
      </c>
    </row>
    <row r="463" spans="1:6" customFormat="1" ht="12.75" customHeight="1" x14ac:dyDescent="0.25">
      <c r="A463" s="167" t="s">
        <v>932</v>
      </c>
      <c r="B463" s="128" t="s">
        <v>933</v>
      </c>
      <c r="C463" s="44" t="s">
        <v>932</v>
      </c>
      <c r="D463" s="257">
        <f>SUM(D464:D465)</f>
        <v>0</v>
      </c>
      <c r="E463" s="257">
        <f>SUM(E464:E465)</f>
        <v>0</v>
      </c>
      <c r="F463" s="168" t="str">
        <f t="shared" si="9"/>
        <v>-</v>
      </c>
    </row>
    <row r="464" spans="1:6" customFormat="1" ht="12.75" customHeight="1" x14ac:dyDescent="0.25">
      <c r="A464" s="167" t="s">
        <v>934</v>
      </c>
      <c r="B464" s="128" t="s">
        <v>935</v>
      </c>
      <c r="C464" s="44" t="s">
        <v>934</v>
      </c>
      <c r="D464" s="256">
        <v>0</v>
      </c>
      <c r="E464" s="256">
        <v>0</v>
      </c>
      <c r="F464" s="168" t="str">
        <f t="shared" si="9"/>
        <v>-</v>
      </c>
    </row>
    <row r="465" spans="1:6" customFormat="1" ht="12.75" customHeight="1" x14ac:dyDescent="0.25">
      <c r="A465" s="167" t="s">
        <v>936</v>
      </c>
      <c r="B465" s="128" t="s">
        <v>937</v>
      </c>
      <c r="C465" s="44" t="s">
        <v>936</v>
      </c>
      <c r="D465" s="256">
        <v>0</v>
      </c>
      <c r="E465" s="256">
        <v>0</v>
      </c>
      <c r="F465" s="168" t="str">
        <f t="shared" si="9"/>
        <v>-</v>
      </c>
    </row>
    <row r="466" spans="1:6" customFormat="1" ht="12.75" customHeight="1" x14ac:dyDescent="0.25">
      <c r="A466" s="167" t="s">
        <v>938</v>
      </c>
      <c r="B466" s="128" t="s">
        <v>939</v>
      </c>
      <c r="C466" s="44" t="s">
        <v>938</v>
      </c>
      <c r="D466" s="257">
        <f>SUM(D467:D468)</f>
        <v>0</v>
      </c>
      <c r="E466" s="257">
        <f>SUM(E467:E468)</f>
        <v>0</v>
      </c>
      <c r="F466" s="168" t="str">
        <f t="shared" si="9"/>
        <v>-</v>
      </c>
    </row>
    <row r="467" spans="1:6" customFormat="1" ht="12.75" customHeight="1" x14ac:dyDescent="0.25">
      <c r="A467" s="167" t="s">
        <v>940</v>
      </c>
      <c r="B467" s="128" t="s">
        <v>941</v>
      </c>
      <c r="C467" s="44" t="s">
        <v>940</v>
      </c>
      <c r="D467" s="256">
        <v>0</v>
      </c>
      <c r="E467" s="256">
        <v>0</v>
      </c>
      <c r="F467" s="168" t="str">
        <f t="shared" si="9"/>
        <v>-</v>
      </c>
    </row>
    <row r="468" spans="1:6" customFormat="1" ht="12.75" customHeight="1" x14ac:dyDescent="0.25">
      <c r="A468" s="167" t="s">
        <v>942</v>
      </c>
      <c r="B468" s="128" t="s">
        <v>943</v>
      </c>
      <c r="C468" s="44" t="s">
        <v>942</v>
      </c>
      <c r="D468" s="256">
        <v>0</v>
      </c>
      <c r="E468" s="256">
        <v>0</v>
      </c>
      <c r="F468" s="168" t="str">
        <f t="shared" si="9"/>
        <v>-</v>
      </c>
    </row>
    <row r="469" spans="1:6" customFormat="1" ht="12.75" customHeight="1" x14ac:dyDescent="0.25">
      <c r="A469" s="167" t="s">
        <v>944</v>
      </c>
      <c r="B469" s="128" t="s">
        <v>945</v>
      </c>
      <c r="C469" s="44" t="s">
        <v>944</v>
      </c>
      <c r="D469" s="257">
        <f>SUM(D470:D471)</f>
        <v>0</v>
      </c>
      <c r="E469" s="257">
        <f>SUM(E470:E471)</f>
        <v>0</v>
      </c>
      <c r="F469" s="168" t="str">
        <f t="shared" si="9"/>
        <v>-</v>
      </c>
    </row>
    <row r="470" spans="1:6" customFormat="1" ht="12.75" customHeight="1" x14ac:dyDescent="0.25">
      <c r="A470" s="167" t="s">
        <v>946</v>
      </c>
      <c r="B470" s="128" t="s">
        <v>947</v>
      </c>
      <c r="C470" s="44" t="s">
        <v>946</v>
      </c>
      <c r="D470" s="256">
        <v>0</v>
      </c>
      <c r="E470" s="256">
        <v>0</v>
      </c>
      <c r="F470" s="168" t="str">
        <f t="shared" si="9"/>
        <v>-</v>
      </c>
    </row>
    <row r="471" spans="1:6" customFormat="1" ht="12.75" customHeight="1" x14ac:dyDescent="0.25">
      <c r="A471" s="167" t="s">
        <v>948</v>
      </c>
      <c r="B471" s="128" t="s">
        <v>949</v>
      </c>
      <c r="C471" s="44" t="s">
        <v>948</v>
      </c>
      <c r="D471" s="256">
        <v>0</v>
      </c>
      <c r="E471" s="256">
        <v>0</v>
      </c>
      <c r="F471" s="168" t="str">
        <f t="shared" si="9"/>
        <v>-</v>
      </c>
    </row>
    <row r="472" spans="1:6" customFormat="1" ht="12.75" customHeight="1" x14ac:dyDescent="0.25">
      <c r="A472" s="167" t="s">
        <v>950</v>
      </c>
      <c r="B472" s="128" t="s">
        <v>951</v>
      </c>
      <c r="C472" s="44" t="s">
        <v>950</v>
      </c>
      <c r="D472" s="257">
        <f>D473+D477+D478+D481</f>
        <v>0</v>
      </c>
      <c r="E472" s="257">
        <f>E473+E477+E478+E481</f>
        <v>0</v>
      </c>
      <c r="F472" s="168" t="str">
        <f t="shared" si="9"/>
        <v>-</v>
      </c>
    </row>
    <row r="473" spans="1:6" customFormat="1" ht="24" customHeight="1" x14ac:dyDescent="0.25">
      <c r="A473" s="167" t="s">
        <v>952</v>
      </c>
      <c r="B473" s="128" t="s">
        <v>953</v>
      </c>
      <c r="C473" s="44" t="s">
        <v>952</v>
      </c>
      <c r="D473" s="257">
        <f>SUM(D474:D476)</f>
        <v>0</v>
      </c>
      <c r="E473" s="257">
        <f>SUM(E474:E476)</f>
        <v>0</v>
      </c>
      <c r="F473" s="168" t="str">
        <f t="shared" si="9"/>
        <v>-</v>
      </c>
    </row>
    <row r="474" spans="1:6" customFormat="1" ht="12.75" customHeight="1" x14ac:dyDescent="0.25">
      <c r="A474" s="167" t="s">
        <v>954</v>
      </c>
      <c r="B474" s="128" t="s">
        <v>955</v>
      </c>
      <c r="C474" s="44" t="s">
        <v>954</v>
      </c>
      <c r="D474" s="256">
        <v>0</v>
      </c>
      <c r="E474" s="256">
        <v>0</v>
      </c>
      <c r="F474" s="168" t="str">
        <f t="shared" si="9"/>
        <v>-</v>
      </c>
    </row>
    <row r="475" spans="1:6" customFormat="1" ht="12.75" customHeight="1" x14ac:dyDescent="0.25">
      <c r="A475" s="167" t="s">
        <v>956</v>
      </c>
      <c r="B475" s="128" t="s">
        <v>957</v>
      </c>
      <c r="C475" s="44" t="s">
        <v>956</v>
      </c>
      <c r="D475" s="256">
        <v>0</v>
      </c>
      <c r="E475" s="256">
        <v>0</v>
      </c>
      <c r="F475" s="168" t="str">
        <f t="shared" si="9"/>
        <v>-</v>
      </c>
    </row>
    <row r="476" spans="1:6" customFormat="1" ht="12.75" customHeight="1" x14ac:dyDescent="0.25">
      <c r="A476" s="167" t="s">
        <v>958</v>
      </c>
      <c r="B476" s="128" t="s">
        <v>959</v>
      </c>
      <c r="C476" s="44" t="s">
        <v>958</v>
      </c>
      <c r="D476" s="256">
        <v>0</v>
      </c>
      <c r="E476" s="256">
        <v>0</v>
      </c>
      <c r="F476" s="168" t="str">
        <f t="shared" si="9"/>
        <v>-</v>
      </c>
    </row>
    <row r="477" spans="1:6" customFormat="1" ht="24" customHeight="1" x14ac:dyDescent="0.25">
      <c r="A477" s="167" t="s">
        <v>960</v>
      </c>
      <c r="B477" s="173" t="s">
        <v>961</v>
      </c>
      <c r="C477" s="44" t="s">
        <v>960</v>
      </c>
      <c r="D477" s="256">
        <v>0</v>
      </c>
      <c r="E477" s="256">
        <v>0</v>
      </c>
      <c r="F477" s="168" t="str">
        <f t="shared" si="9"/>
        <v>-</v>
      </c>
    </row>
    <row r="478" spans="1:6" customFormat="1" ht="24" customHeight="1" x14ac:dyDescent="0.25">
      <c r="A478" s="167" t="s">
        <v>962</v>
      </c>
      <c r="B478" s="128" t="s">
        <v>963</v>
      </c>
      <c r="C478" s="44" t="s">
        <v>962</v>
      </c>
      <c r="D478" s="257">
        <f>SUM(D479:D480)</f>
        <v>0</v>
      </c>
      <c r="E478" s="257">
        <f>SUM(E479:E480)</f>
        <v>0</v>
      </c>
      <c r="F478" s="168" t="str">
        <f t="shared" si="9"/>
        <v>-</v>
      </c>
    </row>
    <row r="479" spans="1:6" customFormat="1" ht="24" customHeight="1" x14ac:dyDescent="0.25">
      <c r="A479" s="167" t="s">
        <v>964</v>
      </c>
      <c r="B479" s="173" t="s">
        <v>965</v>
      </c>
      <c r="C479" s="44" t="s">
        <v>964</v>
      </c>
      <c r="D479" s="256">
        <v>0</v>
      </c>
      <c r="E479" s="256">
        <v>0</v>
      </c>
      <c r="F479" s="168" t="str">
        <f t="shared" si="9"/>
        <v>-</v>
      </c>
    </row>
    <row r="480" spans="1:6" customFormat="1" ht="12.75" customHeight="1" x14ac:dyDescent="0.25">
      <c r="A480" s="167" t="s">
        <v>966</v>
      </c>
      <c r="B480" s="128" t="s">
        <v>967</v>
      </c>
      <c r="C480" s="44" t="s">
        <v>966</v>
      </c>
      <c r="D480" s="256">
        <v>0</v>
      </c>
      <c r="E480" s="256">
        <v>0</v>
      </c>
      <c r="F480" s="168" t="str">
        <f t="shared" si="9"/>
        <v>-</v>
      </c>
    </row>
    <row r="481" spans="1:6" customFormat="1" ht="24" customHeight="1" x14ac:dyDescent="0.25">
      <c r="A481" s="167" t="s">
        <v>968</v>
      </c>
      <c r="B481" s="128" t="s">
        <v>969</v>
      </c>
      <c r="C481" s="44" t="s">
        <v>968</v>
      </c>
      <c r="D481" s="257">
        <f>SUM(D482:D483)</f>
        <v>0</v>
      </c>
      <c r="E481" s="257">
        <f>SUM(E482:E483)</f>
        <v>0</v>
      </c>
      <c r="F481" s="168" t="str">
        <f t="shared" si="9"/>
        <v>-</v>
      </c>
    </row>
    <row r="482" spans="1:6" customFormat="1" ht="12.75" customHeight="1" x14ac:dyDescent="0.25">
      <c r="A482" s="167" t="s">
        <v>970</v>
      </c>
      <c r="B482" s="128" t="s">
        <v>971</v>
      </c>
      <c r="C482" s="44" t="s">
        <v>970</v>
      </c>
      <c r="D482" s="256">
        <v>0</v>
      </c>
      <c r="E482" s="256">
        <v>0</v>
      </c>
      <c r="F482" s="168" t="str">
        <f t="shared" si="9"/>
        <v>-</v>
      </c>
    </row>
    <row r="483" spans="1:6" customFormat="1" ht="12.75" customHeight="1" x14ac:dyDescent="0.25">
      <c r="A483" s="167" t="s">
        <v>972</v>
      </c>
      <c r="B483" s="128" t="s">
        <v>973</v>
      </c>
      <c r="C483" s="44" t="s">
        <v>972</v>
      </c>
      <c r="D483" s="256">
        <v>0</v>
      </c>
      <c r="E483" s="256">
        <v>0</v>
      </c>
      <c r="F483" s="168" t="str">
        <f t="shared" si="9"/>
        <v>-</v>
      </c>
    </row>
    <row r="484" spans="1:6" customFormat="1" ht="12.75" customHeight="1" x14ac:dyDescent="0.25">
      <c r="A484" s="167" t="s">
        <v>974</v>
      </c>
      <c r="B484" s="128" t="s">
        <v>975</v>
      </c>
      <c r="C484" s="44" t="s">
        <v>974</v>
      </c>
      <c r="D484" s="257">
        <f>D485+D490+D494+D495+D502+D507</f>
        <v>0</v>
      </c>
      <c r="E484" s="257">
        <f>E485+E490+E494+E495+E502+E507</f>
        <v>0</v>
      </c>
      <c r="F484" s="168" t="str">
        <f t="shared" ref="F484:F547" si="10">IF(D484&lt;&gt;0,IF(E484/D484&gt;=100,"&gt;&gt;100",E484/D484*100),"-")</f>
        <v>-</v>
      </c>
    </row>
    <row r="485" spans="1:6" customFormat="1" ht="24" customHeight="1" x14ac:dyDescent="0.25">
      <c r="A485" s="167" t="s">
        <v>976</v>
      </c>
      <c r="B485" s="128" t="s">
        <v>977</v>
      </c>
      <c r="C485" s="44" t="s">
        <v>976</v>
      </c>
      <c r="D485" s="257">
        <f>SUM(D486:D489)</f>
        <v>0</v>
      </c>
      <c r="E485" s="257">
        <f>SUM(E486:E489)</f>
        <v>0</v>
      </c>
      <c r="F485" s="168" t="str">
        <f t="shared" si="10"/>
        <v>-</v>
      </c>
    </row>
    <row r="486" spans="1:6" customFormat="1" ht="12.75" customHeight="1" x14ac:dyDescent="0.25">
      <c r="A486" s="167" t="s">
        <v>978</v>
      </c>
      <c r="B486" s="128" t="s">
        <v>979</v>
      </c>
      <c r="C486" s="44" t="s">
        <v>978</v>
      </c>
      <c r="D486" s="256">
        <v>0</v>
      </c>
      <c r="E486" s="256">
        <v>0</v>
      </c>
      <c r="F486" s="168" t="str">
        <f t="shared" si="10"/>
        <v>-</v>
      </c>
    </row>
    <row r="487" spans="1:6" customFormat="1" ht="12.75" customHeight="1" x14ac:dyDescent="0.25">
      <c r="A487" s="167" t="s">
        <v>980</v>
      </c>
      <c r="B487" s="128" t="s">
        <v>981</v>
      </c>
      <c r="C487" s="44" t="s">
        <v>980</v>
      </c>
      <c r="D487" s="256">
        <v>0</v>
      </c>
      <c r="E487" s="256">
        <v>0</v>
      </c>
      <c r="F487" s="168" t="str">
        <f t="shared" si="10"/>
        <v>-</v>
      </c>
    </row>
    <row r="488" spans="1:6" customFormat="1" ht="12.75" customHeight="1" x14ac:dyDescent="0.25">
      <c r="A488" s="167" t="s">
        <v>982</v>
      </c>
      <c r="B488" s="128" t="s">
        <v>983</v>
      </c>
      <c r="C488" s="44" t="s">
        <v>982</v>
      </c>
      <c r="D488" s="256">
        <v>0</v>
      </c>
      <c r="E488" s="256">
        <v>0</v>
      </c>
      <c r="F488" s="168" t="str">
        <f t="shared" si="10"/>
        <v>-</v>
      </c>
    </row>
    <row r="489" spans="1:6" customFormat="1" ht="12.75" customHeight="1" x14ac:dyDescent="0.25">
      <c r="A489" s="167" t="s">
        <v>984</v>
      </c>
      <c r="B489" s="128" t="s">
        <v>985</v>
      </c>
      <c r="C489" s="44" t="s">
        <v>984</v>
      </c>
      <c r="D489" s="256">
        <v>0</v>
      </c>
      <c r="E489" s="256">
        <v>0</v>
      </c>
      <c r="F489" s="168" t="str">
        <f t="shared" si="10"/>
        <v>-</v>
      </c>
    </row>
    <row r="490" spans="1:6" customFormat="1" ht="24" customHeight="1" x14ac:dyDescent="0.25">
      <c r="A490" s="167" t="s">
        <v>986</v>
      </c>
      <c r="B490" s="128" t="s">
        <v>987</v>
      </c>
      <c r="C490" s="44" t="s">
        <v>986</v>
      </c>
      <c r="D490" s="257">
        <f>SUM(D491:D493)</f>
        <v>0</v>
      </c>
      <c r="E490" s="257">
        <f>SUM(E491:E493)</f>
        <v>0</v>
      </c>
      <c r="F490" s="168" t="str">
        <f t="shared" si="10"/>
        <v>-</v>
      </c>
    </row>
    <row r="491" spans="1:6" customFormat="1" ht="12.75" customHeight="1" x14ac:dyDescent="0.25">
      <c r="A491" s="167" t="s">
        <v>988</v>
      </c>
      <c r="B491" s="128" t="s">
        <v>989</v>
      </c>
      <c r="C491" s="44" t="s">
        <v>988</v>
      </c>
      <c r="D491" s="256">
        <v>0</v>
      </c>
      <c r="E491" s="256">
        <v>0</v>
      </c>
      <c r="F491" s="168" t="str">
        <f t="shared" si="10"/>
        <v>-</v>
      </c>
    </row>
    <row r="492" spans="1:6" customFormat="1" ht="12.75" customHeight="1" x14ac:dyDescent="0.25">
      <c r="A492" s="167" t="s">
        <v>990</v>
      </c>
      <c r="B492" s="128" t="s">
        <v>991</v>
      </c>
      <c r="C492" s="44" t="s">
        <v>990</v>
      </c>
      <c r="D492" s="256">
        <v>0</v>
      </c>
      <c r="E492" s="256">
        <v>0</v>
      </c>
      <c r="F492" s="168" t="str">
        <f t="shared" si="10"/>
        <v>-</v>
      </c>
    </row>
    <row r="493" spans="1:6" customFormat="1" ht="12.75" customHeight="1" x14ac:dyDescent="0.25">
      <c r="A493" s="167" t="s">
        <v>992</v>
      </c>
      <c r="B493" s="128" t="s">
        <v>993</v>
      </c>
      <c r="C493" s="44" t="s">
        <v>992</v>
      </c>
      <c r="D493" s="256">
        <v>0</v>
      </c>
      <c r="E493" s="256">
        <v>0</v>
      </c>
      <c r="F493" s="168" t="str">
        <f t="shared" si="10"/>
        <v>-</v>
      </c>
    </row>
    <row r="494" spans="1:6" customFormat="1" ht="12.75" customHeight="1" x14ac:dyDescent="0.25">
      <c r="A494" s="167" t="s">
        <v>994</v>
      </c>
      <c r="B494" s="128" t="s">
        <v>995</v>
      </c>
      <c r="C494" s="44" t="s">
        <v>994</v>
      </c>
      <c r="D494" s="256">
        <v>0</v>
      </c>
      <c r="E494" s="256">
        <v>0</v>
      </c>
      <c r="F494" s="168" t="str">
        <f t="shared" si="10"/>
        <v>-</v>
      </c>
    </row>
    <row r="495" spans="1:6" customFormat="1" ht="24" customHeight="1" x14ac:dyDescent="0.25">
      <c r="A495" s="167" t="s">
        <v>996</v>
      </c>
      <c r="B495" s="128" t="s">
        <v>997</v>
      </c>
      <c r="C495" s="44" t="s">
        <v>996</v>
      </c>
      <c r="D495" s="257">
        <f>SUM(D496:D501)</f>
        <v>0</v>
      </c>
      <c r="E495" s="257">
        <f>SUM(E496:E501)</f>
        <v>0</v>
      </c>
      <c r="F495" s="168" t="str">
        <f t="shared" si="10"/>
        <v>-</v>
      </c>
    </row>
    <row r="496" spans="1:6" customFormat="1" ht="12.75" customHeight="1" x14ac:dyDescent="0.25">
      <c r="A496" s="167" t="s">
        <v>998</v>
      </c>
      <c r="B496" s="128" t="s">
        <v>999</v>
      </c>
      <c r="C496" s="44" t="s">
        <v>998</v>
      </c>
      <c r="D496" s="256">
        <v>0</v>
      </c>
      <c r="E496" s="256">
        <v>0</v>
      </c>
      <c r="F496" s="168" t="str">
        <f t="shared" si="10"/>
        <v>-</v>
      </c>
    </row>
    <row r="497" spans="1:6" customFormat="1" ht="12.75" customHeight="1" x14ac:dyDescent="0.25">
      <c r="A497" s="167" t="s">
        <v>1000</v>
      </c>
      <c r="B497" s="128" t="s">
        <v>1001</v>
      </c>
      <c r="C497" s="44" t="s">
        <v>1000</v>
      </c>
      <c r="D497" s="256">
        <v>0</v>
      </c>
      <c r="E497" s="256">
        <v>0</v>
      </c>
      <c r="F497" s="168" t="str">
        <f t="shared" si="10"/>
        <v>-</v>
      </c>
    </row>
    <row r="498" spans="1:6" customFormat="1" ht="24" customHeight="1" x14ac:dyDescent="0.25">
      <c r="A498" s="167" t="s">
        <v>1002</v>
      </c>
      <c r="B498" s="128" t="s">
        <v>1003</v>
      </c>
      <c r="C498" s="44" t="s">
        <v>1002</v>
      </c>
      <c r="D498" s="256">
        <v>0</v>
      </c>
      <c r="E498" s="256">
        <v>0</v>
      </c>
      <c r="F498" s="168" t="str">
        <f t="shared" si="10"/>
        <v>-</v>
      </c>
    </row>
    <row r="499" spans="1:6" customFormat="1" ht="12.75" customHeight="1" x14ac:dyDescent="0.25">
      <c r="A499" s="167" t="s">
        <v>1004</v>
      </c>
      <c r="B499" s="128" t="s">
        <v>1005</v>
      </c>
      <c r="C499" s="44" t="s">
        <v>1004</v>
      </c>
      <c r="D499" s="256">
        <v>0</v>
      </c>
      <c r="E499" s="256">
        <v>0</v>
      </c>
      <c r="F499" s="168" t="str">
        <f t="shared" si="10"/>
        <v>-</v>
      </c>
    </row>
    <row r="500" spans="1:6" customFormat="1" ht="12.75" customHeight="1" x14ac:dyDescent="0.25">
      <c r="A500" s="167" t="s">
        <v>1006</v>
      </c>
      <c r="B500" s="128" t="s">
        <v>1007</v>
      </c>
      <c r="C500" s="44" t="s">
        <v>1006</v>
      </c>
      <c r="D500" s="256">
        <v>0</v>
      </c>
      <c r="E500" s="256">
        <v>0</v>
      </c>
      <c r="F500" s="168" t="str">
        <f t="shared" si="10"/>
        <v>-</v>
      </c>
    </row>
    <row r="501" spans="1:6" customFormat="1" ht="12.75" customHeight="1" x14ac:dyDescent="0.25">
      <c r="A501" s="167" t="s">
        <v>1008</v>
      </c>
      <c r="B501" s="128" t="s">
        <v>1009</v>
      </c>
      <c r="C501" s="44" t="s">
        <v>1008</v>
      </c>
      <c r="D501" s="256">
        <v>0</v>
      </c>
      <c r="E501" s="256">
        <v>0</v>
      </c>
      <c r="F501" s="168" t="str">
        <f t="shared" si="10"/>
        <v>-</v>
      </c>
    </row>
    <row r="502" spans="1:6" customFormat="1" ht="24" customHeight="1" x14ac:dyDescent="0.25">
      <c r="A502" s="167" t="s">
        <v>1010</v>
      </c>
      <c r="B502" s="173" t="s">
        <v>1011</v>
      </c>
      <c r="C502" s="44" t="s">
        <v>1010</v>
      </c>
      <c r="D502" s="257">
        <f>SUM(D503:D506)</f>
        <v>0</v>
      </c>
      <c r="E502" s="257">
        <f>SUM(E503:E506)</f>
        <v>0</v>
      </c>
      <c r="F502" s="168" t="str">
        <f t="shared" si="10"/>
        <v>-</v>
      </c>
    </row>
    <row r="503" spans="1:6" customFormat="1" ht="12.75" customHeight="1" x14ac:dyDescent="0.25">
      <c r="A503" s="167" t="s">
        <v>1012</v>
      </c>
      <c r="B503" s="128" t="s">
        <v>1013</v>
      </c>
      <c r="C503" s="44" t="s">
        <v>1012</v>
      </c>
      <c r="D503" s="256">
        <v>0</v>
      </c>
      <c r="E503" s="256">
        <v>0</v>
      </c>
      <c r="F503" s="168" t="str">
        <f t="shared" si="10"/>
        <v>-</v>
      </c>
    </row>
    <row r="504" spans="1:6" customFormat="1" ht="12.75" customHeight="1" x14ac:dyDescent="0.25">
      <c r="A504" s="167" t="s">
        <v>1014</v>
      </c>
      <c r="B504" s="128" t="s">
        <v>1015</v>
      </c>
      <c r="C504" s="44" t="s">
        <v>1014</v>
      </c>
      <c r="D504" s="256">
        <v>0</v>
      </c>
      <c r="E504" s="256">
        <v>0</v>
      </c>
      <c r="F504" s="168" t="str">
        <f t="shared" si="10"/>
        <v>-</v>
      </c>
    </row>
    <row r="505" spans="1:6" customFormat="1" ht="12.75" customHeight="1" x14ac:dyDescent="0.25">
      <c r="A505" s="167" t="s">
        <v>1016</v>
      </c>
      <c r="B505" s="128" t="s">
        <v>1017</v>
      </c>
      <c r="C505" s="44" t="s">
        <v>1016</v>
      </c>
      <c r="D505" s="256">
        <v>0</v>
      </c>
      <c r="E505" s="256">
        <v>0</v>
      </c>
      <c r="F505" s="168" t="str">
        <f t="shared" si="10"/>
        <v>-</v>
      </c>
    </row>
    <row r="506" spans="1:6" customFormat="1" ht="12.75" customHeight="1" x14ac:dyDescent="0.25">
      <c r="A506" s="167" t="s">
        <v>1018</v>
      </c>
      <c r="B506" s="128" t="s">
        <v>1019</v>
      </c>
      <c r="C506" s="44" t="s">
        <v>1018</v>
      </c>
      <c r="D506" s="256">
        <v>0</v>
      </c>
      <c r="E506" s="256">
        <v>0</v>
      </c>
      <c r="F506" s="168" t="str">
        <f t="shared" si="10"/>
        <v>-</v>
      </c>
    </row>
    <row r="507" spans="1:6" customFormat="1" ht="12.75" customHeight="1" x14ac:dyDescent="0.25">
      <c r="A507" s="167" t="s">
        <v>1020</v>
      </c>
      <c r="B507" s="128" t="s">
        <v>1021</v>
      </c>
      <c r="C507" s="44" t="s">
        <v>1020</v>
      </c>
      <c r="D507" s="257">
        <f>SUM(D508:D514)</f>
        <v>0</v>
      </c>
      <c r="E507" s="257">
        <f>SUM(E508:E514)</f>
        <v>0</v>
      </c>
      <c r="F507" s="168" t="str">
        <f t="shared" si="10"/>
        <v>-</v>
      </c>
    </row>
    <row r="508" spans="1:6" customFormat="1" ht="12.75" customHeight="1" x14ac:dyDescent="0.25">
      <c r="A508" s="167" t="s">
        <v>1022</v>
      </c>
      <c r="B508" s="128" t="s">
        <v>1023</v>
      </c>
      <c r="C508" s="44" t="s">
        <v>1022</v>
      </c>
      <c r="D508" s="256">
        <v>0</v>
      </c>
      <c r="E508" s="256">
        <v>0</v>
      </c>
      <c r="F508" s="168" t="str">
        <f t="shared" si="10"/>
        <v>-</v>
      </c>
    </row>
    <row r="509" spans="1:6" customFormat="1" ht="12.75" customHeight="1" x14ac:dyDescent="0.25">
      <c r="A509" s="167" t="s">
        <v>1024</v>
      </c>
      <c r="B509" s="128" t="s">
        <v>1025</v>
      </c>
      <c r="C509" s="44" t="s">
        <v>1024</v>
      </c>
      <c r="D509" s="256">
        <v>0</v>
      </c>
      <c r="E509" s="256">
        <v>0</v>
      </c>
      <c r="F509" s="168" t="str">
        <f t="shared" si="10"/>
        <v>-</v>
      </c>
    </row>
    <row r="510" spans="1:6" customFormat="1" ht="12.75" customHeight="1" x14ac:dyDescent="0.25">
      <c r="A510" s="167" t="s">
        <v>1026</v>
      </c>
      <c r="B510" s="128" t="s">
        <v>1027</v>
      </c>
      <c r="C510" s="44" t="s">
        <v>1026</v>
      </c>
      <c r="D510" s="256">
        <v>0</v>
      </c>
      <c r="E510" s="256">
        <v>0</v>
      </c>
      <c r="F510" s="168" t="str">
        <f t="shared" si="10"/>
        <v>-</v>
      </c>
    </row>
    <row r="511" spans="1:6" customFormat="1" ht="12.75" customHeight="1" x14ac:dyDescent="0.25">
      <c r="A511" s="167" t="s">
        <v>1028</v>
      </c>
      <c r="B511" s="128" t="s">
        <v>1029</v>
      </c>
      <c r="C511" s="44" t="s">
        <v>1028</v>
      </c>
      <c r="D511" s="256">
        <v>0</v>
      </c>
      <c r="E511" s="256">
        <v>0</v>
      </c>
      <c r="F511" s="168" t="str">
        <f t="shared" si="10"/>
        <v>-</v>
      </c>
    </row>
    <row r="512" spans="1:6" customFormat="1" ht="12.75" customHeight="1" x14ac:dyDescent="0.25">
      <c r="A512" s="167" t="s">
        <v>1030</v>
      </c>
      <c r="B512" s="128" t="s">
        <v>1031</v>
      </c>
      <c r="C512" s="44" t="s">
        <v>1030</v>
      </c>
      <c r="D512" s="256">
        <v>0</v>
      </c>
      <c r="E512" s="256">
        <v>0</v>
      </c>
      <c r="F512" s="168" t="str">
        <f t="shared" si="10"/>
        <v>-</v>
      </c>
    </row>
    <row r="513" spans="1:6" customFormat="1" ht="12.75" customHeight="1" x14ac:dyDescent="0.25">
      <c r="A513" s="167" t="s">
        <v>1032</v>
      </c>
      <c r="B513" s="128" t="s">
        <v>1033</v>
      </c>
      <c r="C513" s="44" t="s">
        <v>1032</v>
      </c>
      <c r="D513" s="256">
        <v>0</v>
      </c>
      <c r="E513" s="256">
        <v>0</v>
      </c>
      <c r="F513" s="168" t="str">
        <f t="shared" si="10"/>
        <v>-</v>
      </c>
    </row>
    <row r="514" spans="1:6" customFormat="1" ht="24" customHeight="1" x14ac:dyDescent="0.25">
      <c r="A514" s="167" t="s">
        <v>1034</v>
      </c>
      <c r="B514" s="128" t="s">
        <v>1035</v>
      </c>
      <c r="C514" s="44" t="s">
        <v>1034</v>
      </c>
      <c r="D514" s="256">
        <v>0</v>
      </c>
      <c r="E514" s="256">
        <v>0</v>
      </c>
      <c r="F514" s="168" t="str">
        <f t="shared" si="10"/>
        <v>-</v>
      </c>
    </row>
    <row r="515" spans="1:6" customFormat="1" ht="12.75" customHeight="1" x14ac:dyDescent="0.25">
      <c r="A515" s="167" t="s">
        <v>1036</v>
      </c>
      <c r="B515" s="128" t="s">
        <v>1037</v>
      </c>
      <c r="C515" s="44" t="s">
        <v>1036</v>
      </c>
      <c r="D515" s="257">
        <f>D516+D519+D522+D525</f>
        <v>0</v>
      </c>
      <c r="E515" s="257">
        <f>E516+E519+E522+E525</f>
        <v>0</v>
      </c>
      <c r="F515" s="168" t="str">
        <f t="shared" si="10"/>
        <v>-</v>
      </c>
    </row>
    <row r="516" spans="1:6" customFormat="1" ht="12.75" customHeight="1" x14ac:dyDescent="0.25">
      <c r="A516" s="167" t="s">
        <v>1038</v>
      </c>
      <c r="B516" s="128" t="s">
        <v>1039</v>
      </c>
      <c r="C516" s="44" t="s">
        <v>1038</v>
      </c>
      <c r="D516" s="257">
        <f>SUM(D517:D518)</f>
        <v>0</v>
      </c>
      <c r="E516" s="257">
        <f>SUM(E517:E518)</f>
        <v>0</v>
      </c>
      <c r="F516" s="168" t="str">
        <f t="shared" si="10"/>
        <v>-</v>
      </c>
    </row>
    <row r="517" spans="1:6" customFormat="1" ht="12.75" customHeight="1" x14ac:dyDescent="0.25">
      <c r="A517" s="167" t="s">
        <v>1040</v>
      </c>
      <c r="B517" s="128" t="s">
        <v>1041</v>
      </c>
      <c r="C517" s="44" t="s">
        <v>1040</v>
      </c>
      <c r="D517" s="256">
        <v>0</v>
      </c>
      <c r="E517" s="256">
        <v>0</v>
      </c>
      <c r="F517" s="168" t="str">
        <f t="shared" si="10"/>
        <v>-</v>
      </c>
    </row>
    <row r="518" spans="1:6" customFormat="1" ht="12.75" customHeight="1" x14ac:dyDescent="0.25">
      <c r="A518" s="167" t="s">
        <v>1042</v>
      </c>
      <c r="B518" s="128" t="s">
        <v>1043</v>
      </c>
      <c r="C518" s="44" t="s">
        <v>1042</v>
      </c>
      <c r="D518" s="256">
        <v>0</v>
      </c>
      <c r="E518" s="256">
        <v>0</v>
      </c>
      <c r="F518" s="168" t="str">
        <f t="shared" si="10"/>
        <v>-</v>
      </c>
    </row>
    <row r="519" spans="1:6" customFormat="1" ht="12.75" customHeight="1" x14ac:dyDescent="0.25">
      <c r="A519" s="167" t="s">
        <v>1044</v>
      </c>
      <c r="B519" s="128" t="s">
        <v>1045</v>
      </c>
      <c r="C519" s="44" t="s">
        <v>1044</v>
      </c>
      <c r="D519" s="257">
        <f>SUM(D520:D521)</f>
        <v>0</v>
      </c>
      <c r="E519" s="257">
        <f>SUM(E520:E521)</f>
        <v>0</v>
      </c>
      <c r="F519" s="168" t="str">
        <f t="shared" si="10"/>
        <v>-</v>
      </c>
    </row>
    <row r="520" spans="1:6" customFormat="1" ht="12.75" customHeight="1" x14ac:dyDescent="0.25">
      <c r="A520" s="167" t="s">
        <v>1046</v>
      </c>
      <c r="B520" s="128" t="s">
        <v>1047</v>
      </c>
      <c r="C520" s="44" t="s">
        <v>1046</v>
      </c>
      <c r="D520" s="256">
        <v>0</v>
      </c>
      <c r="E520" s="256">
        <v>0</v>
      </c>
      <c r="F520" s="168" t="str">
        <f t="shared" si="10"/>
        <v>-</v>
      </c>
    </row>
    <row r="521" spans="1:6" customFormat="1" ht="12.75" customHeight="1" x14ac:dyDescent="0.25">
      <c r="A521" s="167" t="s">
        <v>1048</v>
      </c>
      <c r="B521" s="128" t="s">
        <v>1049</v>
      </c>
      <c r="C521" s="44" t="s">
        <v>1048</v>
      </c>
      <c r="D521" s="256">
        <v>0</v>
      </c>
      <c r="E521" s="256">
        <v>0</v>
      </c>
      <c r="F521" s="168" t="str">
        <f t="shared" si="10"/>
        <v>-</v>
      </c>
    </row>
    <row r="522" spans="1:6" customFormat="1" ht="12.75" customHeight="1" x14ac:dyDescent="0.25">
      <c r="A522" s="167" t="s">
        <v>1050</v>
      </c>
      <c r="B522" s="128" t="s">
        <v>1051</v>
      </c>
      <c r="C522" s="44" t="s">
        <v>1050</v>
      </c>
      <c r="D522" s="257">
        <f>SUM(D523:D524)</f>
        <v>0</v>
      </c>
      <c r="E522" s="257">
        <f>SUM(E523:E524)</f>
        <v>0</v>
      </c>
      <c r="F522" s="168" t="str">
        <f t="shared" si="10"/>
        <v>-</v>
      </c>
    </row>
    <row r="523" spans="1:6" customFormat="1" ht="12.75" customHeight="1" x14ac:dyDescent="0.25">
      <c r="A523" s="167" t="s">
        <v>1052</v>
      </c>
      <c r="B523" s="128" t="s">
        <v>1053</v>
      </c>
      <c r="C523" s="44" t="s">
        <v>1052</v>
      </c>
      <c r="D523" s="256">
        <v>0</v>
      </c>
      <c r="E523" s="256">
        <v>0</v>
      </c>
      <c r="F523" s="168" t="str">
        <f t="shared" si="10"/>
        <v>-</v>
      </c>
    </row>
    <row r="524" spans="1:6" customFormat="1" ht="12.75" customHeight="1" x14ac:dyDescent="0.25">
      <c r="A524" s="167" t="s">
        <v>1054</v>
      </c>
      <c r="B524" s="128" t="s">
        <v>1055</v>
      </c>
      <c r="C524" s="44" t="s">
        <v>1054</v>
      </c>
      <c r="D524" s="256">
        <v>0</v>
      </c>
      <c r="E524" s="256">
        <v>0</v>
      </c>
      <c r="F524" s="168" t="str">
        <f t="shared" si="10"/>
        <v>-</v>
      </c>
    </row>
    <row r="525" spans="1:6" customFormat="1" ht="12.75" customHeight="1" x14ac:dyDescent="0.25">
      <c r="A525" s="167" t="s">
        <v>1056</v>
      </c>
      <c r="B525" s="128" t="s">
        <v>1057</v>
      </c>
      <c r="C525" s="44" t="s">
        <v>1056</v>
      </c>
      <c r="D525" s="257">
        <f>SUM(D526:D527)</f>
        <v>0</v>
      </c>
      <c r="E525" s="257">
        <f>SUM(E526:E527)</f>
        <v>0</v>
      </c>
      <c r="F525" s="168" t="str">
        <f t="shared" si="10"/>
        <v>-</v>
      </c>
    </row>
    <row r="526" spans="1:6" customFormat="1" ht="12.75" customHeight="1" x14ac:dyDescent="0.25">
      <c r="A526" s="167" t="s">
        <v>1058</v>
      </c>
      <c r="B526" s="128" t="s">
        <v>1059</v>
      </c>
      <c r="C526" s="44" t="s">
        <v>1058</v>
      </c>
      <c r="D526" s="256">
        <v>0</v>
      </c>
      <c r="E526" s="256">
        <v>0</v>
      </c>
      <c r="F526" s="168" t="str">
        <f t="shared" si="10"/>
        <v>-</v>
      </c>
    </row>
    <row r="527" spans="1:6" customFormat="1" ht="12.75" customHeight="1" x14ac:dyDescent="0.25">
      <c r="A527" s="167" t="s">
        <v>1060</v>
      </c>
      <c r="B527" s="128" t="s">
        <v>1061</v>
      </c>
      <c r="C527" s="44" t="s">
        <v>1060</v>
      </c>
      <c r="D527" s="256">
        <v>0</v>
      </c>
      <c r="E527" s="256">
        <v>0</v>
      </c>
      <c r="F527" s="168" t="str">
        <f t="shared" si="10"/>
        <v>-</v>
      </c>
    </row>
    <row r="528" spans="1:6" customFormat="1" ht="12.75" customHeight="1" x14ac:dyDescent="0.25">
      <c r="A528" s="167" t="s">
        <v>1062</v>
      </c>
      <c r="B528" s="128" t="s">
        <v>1063</v>
      </c>
      <c r="C528" s="44" t="s">
        <v>1062</v>
      </c>
      <c r="D528" s="257">
        <f>D529+D567+D580+D593+D625</f>
        <v>0</v>
      </c>
      <c r="E528" s="257">
        <f>E529+E567+E580+E593+E625</f>
        <v>0</v>
      </c>
      <c r="F528" s="168" t="str">
        <f t="shared" si="10"/>
        <v>-</v>
      </c>
    </row>
    <row r="529" spans="1:6" customFormat="1" ht="24" customHeight="1" x14ac:dyDescent="0.25">
      <c r="A529" s="167" t="s">
        <v>1064</v>
      </c>
      <c r="B529" s="128" t="s">
        <v>1065</v>
      </c>
      <c r="C529" s="44" t="s">
        <v>1064</v>
      </c>
      <c r="D529" s="257">
        <f>D530+D535+D538+D542+D543+D550+D555+D563</f>
        <v>0</v>
      </c>
      <c r="E529" s="257">
        <f>E530+E535+E538+E542+E543+E550+E555+E563</f>
        <v>0</v>
      </c>
      <c r="F529" s="168" t="str">
        <f t="shared" si="10"/>
        <v>-</v>
      </c>
    </row>
    <row r="530" spans="1:6" customFormat="1" ht="24" customHeight="1" x14ac:dyDescent="0.25">
      <c r="A530" s="167" t="s">
        <v>1066</v>
      </c>
      <c r="B530" s="128" t="s">
        <v>1067</v>
      </c>
      <c r="C530" s="44" t="s">
        <v>1066</v>
      </c>
      <c r="D530" s="257">
        <f>SUM(D531:D534)</f>
        <v>0</v>
      </c>
      <c r="E530" s="257">
        <f>SUM(E531:E534)</f>
        <v>0</v>
      </c>
      <c r="F530" s="168" t="str">
        <f t="shared" si="10"/>
        <v>-</v>
      </c>
    </row>
    <row r="531" spans="1:6" customFormat="1" ht="12.75" customHeight="1" x14ac:dyDescent="0.25">
      <c r="A531" s="167" t="s">
        <v>1068</v>
      </c>
      <c r="B531" s="128" t="s">
        <v>1069</v>
      </c>
      <c r="C531" s="44" t="s">
        <v>1068</v>
      </c>
      <c r="D531" s="256">
        <v>0</v>
      </c>
      <c r="E531" s="256">
        <v>0</v>
      </c>
      <c r="F531" s="168" t="str">
        <f t="shared" si="10"/>
        <v>-</v>
      </c>
    </row>
    <row r="532" spans="1:6" customFormat="1" ht="12.75" customHeight="1" x14ac:dyDescent="0.25">
      <c r="A532" s="167" t="s">
        <v>1070</v>
      </c>
      <c r="B532" s="128" t="s">
        <v>1071</v>
      </c>
      <c r="C532" s="44" t="s">
        <v>1070</v>
      </c>
      <c r="D532" s="256">
        <v>0</v>
      </c>
      <c r="E532" s="256">
        <v>0</v>
      </c>
      <c r="F532" s="168" t="str">
        <f t="shared" si="10"/>
        <v>-</v>
      </c>
    </row>
    <row r="533" spans="1:6" customFormat="1" ht="12.75" customHeight="1" x14ac:dyDescent="0.25">
      <c r="A533" s="167" t="s">
        <v>1072</v>
      </c>
      <c r="B533" s="128" t="s">
        <v>1073</v>
      </c>
      <c r="C533" s="44" t="s">
        <v>1072</v>
      </c>
      <c r="D533" s="256">
        <v>0</v>
      </c>
      <c r="E533" s="256">
        <v>0</v>
      </c>
      <c r="F533" s="168" t="str">
        <f t="shared" si="10"/>
        <v>-</v>
      </c>
    </row>
    <row r="534" spans="1:6" customFormat="1" ht="12.75" customHeight="1" x14ac:dyDescent="0.25">
      <c r="A534" s="167" t="s">
        <v>1074</v>
      </c>
      <c r="B534" s="128" t="s">
        <v>1075</v>
      </c>
      <c r="C534" s="44" t="s">
        <v>1074</v>
      </c>
      <c r="D534" s="256">
        <v>0</v>
      </c>
      <c r="E534" s="256">
        <v>0</v>
      </c>
      <c r="F534" s="168" t="str">
        <f t="shared" si="10"/>
        <v>-</v>
      </c>
    </row>
    <row r="535" spans="1:6" customFormat="1" ht="24" customHeight="1" x14ac:dyDescent="0.25">
      <c r="A535" s="167" t="s">
        <v>1076</v>
      </c>
      <c r="B535" s="173" t="s">
        <v>1077</v>
      </c>
      <c r="C535" s="44" t="s">
        <v>1076</v>
      </c>
      <c r="D535" s="257">
        <f>SUM(D536:D537)</f>
        <v>0</v>
      </c>
      <c r="E535" s="257">
        <f>SUM(E536:E537)</f>
        <v>0</v>
      </c>
      <c r="F535" s="168" t="str">
        <f t="shared" si="10"/>
        <v>-</v>
      </c>
    </row>
    <row r="536" spans="1:6" customFormat="1" ht="24" customHeight="1" x14ac:dyDescent="0.25">
      <c r="A536" s="167" t="s">
        <v>1078</v>
      </c>
      <c r="B536" s="128" t="s">
        <v>1079</v>
      </c>
      <c r="C536" s="44" t="s">
        <v>1078</v>
      </c>
      <c r="D536" s="256">
        <v>0</v>
      </c>
      <c r="E536" s="256">
        <v>0</v>
      </c>
      <c r="F536" s="168" t="str">
        <f t="shared" si="10"/>
        <v>-</v>
      </c>
    </row>
    <row r="537" spans="1:6" customFormat="1" ht="24" customHeight="1" x14ac:dyDescent="0.25">
      <c r="A537" s="167" t="s">
        <v>1080</v>
      </c>
      <c r="B537" s="128" t="s">
        <v>1081</v>
      </c>
      <c r="C537" s="44" t="s">
        <v>1080</v>
      </c>
      <c r="D537" s="256">
        <v>0</v>
      </c>
      <c r="E537" s="256">
        <v>0</v>
      </c>
      <c r="F537" s="168" t="str">
        <f t="shared" si="10"/>
        <v>-</v>
      </c>
    </row>
    <row r="538" spans="1:6" customFormat="1" ht="24" customHeight="1" x14ac:dyDescent="0.25">
      <c r="A538" s="167" t="s">
        <v>1082</v>
      </c>
      <c r="B538" s="128" t="s">
        <v>1083</v>
      </c>
      <c r="C538" s="44" t="s">
        <v>1082</v>
      </c>
      <c r="D538" s="257">
        <f>SUM(D539:D541)</f>
        <v>0</v>
      </c>
      <c r="E538" s="257">
        <f>SUM(E539:E541)</f>
        <v>0</v>
      </c>
      <c r="F538" s="168" t="str">
        <f t="shared" si="10"/>
        <v>-</v>
      </c>
    </row>
    <row r="539" spans="1:6" customFormat="1" ht="12.75" customHeight="1" x14ac:dyDescent="0.25">
      <c r="A539" s="167" t="s">
        <v>1084</v>
      </c>
      <c r="B539" s="128" t="s">
        <v>1085</v>
      </c>
      <c r="C539" s="44" t="s">
        <v>1084</v>
      </c>
      <c r="D539" s="256">
        <v>0</v>
      </c>
      <c r="E539" s="256">
        <v>0</v>
      </c>
      <c r="F539" s="168" t="str">
        <f t="shared" si="10"/>
        <v>-</v>
      </c>
    </row>
    <row r="540" spans="1:6" customFormat="1" ht="12.75" customHeight="1" x14ac:dyDescent="0.25">
      <c r="A540" s="179" t="s">
        <v>1086</v>
      </c>
      <c r="B540" s="128" t="s">
        <v>1087</v>
      </c>
      <c r="C540" s="46" t="s">
        <v>1086</v>
      </c>
      <c r="D540" s="256">
        <v>0</v>
      </c>
      <c r="E540" s="256">
        <v>0</v>
      </c>
      <c r="F540" s="168" t="str">
        <f t="shared" si="10"/>
        <v>-</v>
      </c>
    </row>
    <row r="541" spans="1:6" customFormat="1" ht="12.75" customHeight="1" x14ac:dyDescent="0.25">
      <c r="A541" s="179" t="s">
        <v>1088</v>
      </c>
      <c r="B541" s="128" t="s">
        <v>1089</v>
      </c>
      <c r="C541" s="46" t="s">
        <v>1088</v>
      </c>
      <c r="D541" s="256">
        <v>0</v>
      </c>
      <c r="E541" s="256">
        <v>0</v>
      </c>
      <c r="F541" s="168" t="str">
        <f t="shared" si="10"/>
        <v>-</v>
      </c>
    </row>
    <row r="542" spans="1:6" customFormat="1" ht="12.75" customHeight="1" x14ac:dyDescent="0.25">
      <c r="A542" s="167" t="s">
        <v>1090</v>
      </c>
      <c r="B542" s="173" t="s">
        <v>1091</v>
      </c>
      <c r="C542" s="44" t="s">
        <v>1090</v>
      </c>
      <c r="D542" s="256">
        <v>0</v>
      </c>
      <c r="E542" s="256">
        <v>0</v>
      </c>
      <c r="F542" s="168" t="str">
        <f t="shared" si="10"/>
        <v>-</v>
      </c>
    </row>
    <row r="543" spans="1:6" customFormat="1" ht="24" customHeight="1" x14ac:dyDescent="0.25">
      <c r="A543" s="167" t="s">
        <v>1092</v>
      </c>
      <c r="B543" s="128" t="s">
        <v>1093</v>
      </c>
      <c r="C543" s="44" t="s">
        <v>1092</v>
      </c>
      <c r="D543" s="257">
        <f>SUM(D544:D549)</f>
        <v>0</v>
      </c>
      <c r="E543" s="257">
        <f>SUM(E544:E549)</f>
        <v>0</v>
      </c>
      <c r="F543" s="168" t="str">
        <f t="shared" si="10"/>
        <v>-</v>
      </c>
    </row>
    <row r="544" spans="1:6" customFormat="1" ht="12.75" customHeight="1" x14ac:dyDescent="0.25">
      <c r="A544" s="167" t="s">
        <v>1094</v>
      </c>
      <c r="B544" s="128" t="s">
        <v>1095</v>
      </c>
      <c r="C544" s="44" t="s">
        <v>1094</v>
      </c>
      <c r="D544" s="256">
        <v>0</v>
      </c>
      <c r="E544" s="256">
        <v>0</v>
      </c>
      <c r="F544" s="168" t="str">
        <f t="shared" si="10"/>
        <v>-</v>
      </c>
    </row>
    <row r="545" spans="1:6" customFormat="1" ht="12.75" customHeight="1" x14ac:dyDescent="0.25">
      <c r="A545" s="167" t="s">
        <v>1096</v>
      </c>
      <c r="B545" s="128" t="s">
        <v>1097</v>
      </c>
      <c r="C545" s="44" t="s">
        <v>1096</v>
      </c>
      <c r="D545" s="256">
        <v>0</v>
      </c>
      <c r="E545" s="256">
        <v>0</v>
      </c>
      <c r="F545" s="168" t="str">
        <f t="shared" si="10"/>
        <v>-</v>
      </c>
    </row>
    <row r="546" spans="1:6" customFormat="1" ht="24" customHeight="1" x14ac:dyDescent="0.25">
      <c r="A546" s="167" t="s">
        <v>1098</v>
      </c>
      <c r="B546" s="128" t="s">
        <v>1099</v>
      </c>
      <c r="C546" s="44" t="s">
        <v>1098</v>
      </c>
      <c r="D546" s="256">
        <v>0</v>
      </c>
      <c r="E546" s="256">
        <v>0</v>
      </c>
      <c r="F546" s="168" t="str">
        <f t="shared" si="10"/>
        <v>-</v>
      </c>
    </row>
    <row r="547" spans="1:6" customFormat="1" ht="12.75" customHeight="1" x14ac:dyDescent="0.25">
      <c r="A547" s="167" t="s">
        <v>1100</v>
      </c>
      <c r="B547" s="128" t="s">
        <v>1101</v>
      </c>
      <c r="C547" s="44" t="s">
        <v>1100</v>
      </c>
      <c r="D547" s="256">
        <v>0</v>
      </c>
      <c r="E547" s="256">
        <v>0</v>
      </c>
      <c r="F547" s="168" t="str">
        <f t="shared" si="10"/>
        <v>-</v>
      </c>
    </row>
    <row r="548" spans="1:6" customFormat="1" ht="12.75" customHeight="1" x14ac:dyDescent="0.25">
      <c r="A548" s="167" t="s">
        <v>1102</v>
      </c>
      <c r="B548" s="128" t="s">
        <v>1103</v>
      </c>
      <c r="C548" s="44" t="s">
        <v>1102</v>
      </c>
      <c r="D548" s="256">
        <v>0</v>
      </c>
      <c r="E548" s="256">
        <v>0</v>
      </c>
      <c r="F548" s="168" t="str">
        <f t="shared" ref="F548:F611" si="11">IF(D548&lt;&gt;0,IF(E548/D548&gt;=100,"&gt;&gt;100",E548/D548*100),"-")</f>
        <v>-</v>
      </c>
    </row>
    <row r="549" spans="1:6" customFormat="1" ht="12.75" customHeight="1" x14ac:dyDescent="0.25">
      <c r="A549" s="167" t="s">
        <v>1104</v>
      </c>
      <c r="B549" s="128" t="s">
        <v>1105</v>
      </c>
      <c r="C549" s="44" t="s">
        <v>1104</v>
      </c>
      <c r="D549" s="256">
        <v>0</v>
      </c>
      <c r="E549" s="256">
        <v>0</v>
      </c>
      <c r="F549" s="168" t="str">
        <f t="shared" si="11"/>
        <v>-</v>
      </c>
    </row>
    <row r="550" spans="1:6" customFormat="1" ht="24" customHeight="1" x14ac:dyDescent="0.25">
      <c r="A550" s="167" t="s">
        <v>1106</v>
      </c>
      <c r="B550" s="173" t="s">
        <v>1107</v>
      </c>
      <c r="C550" s="44" t="s">
        <v>1106</v>
      </c>
      <c r="D550" s="257">
        <f>SUM(D551:D554)</f>
        <v>0</v>
      </c>
      <c r="E550" s="257">
        <f>SUM(E551:E554)</f>
        <v>0</v>
      </c>
      <c r="F550" s="168" t="str">
        <f t="shared" si="11"/>
        <v>-</v>
      </c>
    </row>
    <row r="551" spans="1:6" customFormat="1" ht="12.75" customHeight="1" x14ac:dyDescent="0.25">
      <c r="A551" s="167" t="s">
        <v>1108</v>
      </c>
      <c r="B551" s="128" t="s">
        <v>1109</v>
      </c>
      <c r="C551" s="44" t="s">
        <v>1108</v>
      </c>
      <c r="D551" s="256">
        <v>0</v>
      </c>
      <c r="E551" s="256">
        <v>0</v>
      </c>
      <c r="F551" s="168" t="str">
        <f t="shared" si="11"/>
        <v>-</v>
      </c>
    </row>
    <row r="552" spans="1:6" customFormat="1" ht="12.75" customHeight="1" x14ac:dyDescent="0.25">
      <c r="A552" s="167" t="s">
        <v>1110</v>
      </c>
      <c r="B552" s="128" t="s">
        <v>1111</v>
      </c>
      <c r="C552" s="44" t="s">
        <v>1110</v>
      </c>
      <c r="D552" s="256">
        <v>0</v>
      </c>
      <c r="E552" s="256">
        <v>0</v>
      </c>
      <c r="F552" s="168" t="str">
        <f t="shared" si="11"/>
        <v>-</v>
      </c>
    </row>
    <row r="553" spans="1:6" customFormat="1" ht="12.75" customHeight="1" x14ac:dyDescent="0.25">
      <c r="A553" s="167" t="s">
        <v>1112</v>
      </c>
      <c r="B553" s="128" t="s">
        <v>1113</v>
      </c>
      <c r="C553" s="44" t="s">
        <v>1112</v>
      </c>
      <c r="D553" s="256">
        <v>0</v>
      </c>
      <c r="E553" s="256">
        <v>0</v>
      </c>
      <c r="F553" s="168" t="str">
        <f t="shared" si="11"/>
        <v>-</v>
      </c>
    </row>
    <row r="554" spans="1:6" customFormat="1" ht="12.75" customHeight="1" x14ac:dyDescent="0.25">
      <c r="A554" s="167" t="s">
        <v>1114</v>
      </c>
      <c r="B554" s="128" t="s">
        <v>1115</v>
      </c>
      <c r="C554" s="44" t="s">
        <v>1114</v>
      </c>
      <c r="D554" s="256">
        <v>0</v>
      </c>
      <c r="E554" s="256">
        <v>0</v>
      </c>
      <c r="F554" s="168" t="str">
        <f t="shared" si="11"/>
        <v>-</v>
      </c>
    </row>
    <row r="555" spans="1:6" customFormat="1" ht="12.75" customHeight="1" x14ac:dyDescent="0.25">
      <c r="A555" s="167" t="s">
        <v>1116</v>
      </c>
      <c r="B555" s="128" t="s">
        <v>1117</v>
      </c>
      <c r="C555" s="44" t="s">
        <v>1116</v>
      </c>
      <c r="D555" s="257">
        <f>SUM(D556:D562)</f>
        <v>0</v>
      </c>
      <c r="E555" s="257">
        <f>SUM(E556:E562)</f>
        <v>0</v>
      </c>
      <c r="F555" s="168" t="str">
        <f t="shared" si="11"/>
        <v>-</v>
      </c>
    </row>
    <row r="556" spans="1:6" customFormat="1" ht="12.75" customHeight="1" x14ac:dyDescent="0.25">
      <c r="A556" s="167" t="s">
        <v>1118</v>
      </c>
      <c r="B556" s="128" t="s">
        <v>1119</v>
      </c>
      <c r="C556" s="44" t="s">
        <v>1118</v>
      </c>
      <c r="D556" s="256">
        <v>0</v>
      </c>
      <c r="E556" s="256">
        <v>0</v>
      </c>
      <c r="F556" s="168" t="str">
        <f t="shared" si="11"/>
        <v>-</v>
      </c>
    </row>
    <row r="557" spans="1:6" customFormat="1" ht="12.75" customHeight="1" x14ac:dyDescent="0.25">
      <c r="A557" s="167" t="s">
        <v>1120</v>
      </c>
      <c r="B557" s="128" t="s">
        <v>1121</v>
      </c>
      <c r="C557" s="44" t="s">
        <v>1120</v>
      </c>
      <c r="D557" s="256">
        <v>0</v>
      </c>
      <c r="E557" s="256">
        <v>0</v>
      </c>
      <c r="F557" s="168" t="str">
        <f t="shared" si="11"/>
        <v>-</v>
      </c>
    </row>
    <row r="558" spans="1:6" customFormat="1" ht="12.75" customHeight="1" x14ac:dyDescent="0.25">
      <c r="A558" s="167" t="s">
        <v>1122</v>
      </c>
      <c r="B558" s="128" t="s">
        <v>1123</v>
      </c>
      <c r="C558" s="44" t="s">
        <v>1122</v>
      </c>
      <c r="D558" s="256">
        <v>0</v>
      </c>
      <c r="E558" s="256">
        <v>0</v>
      </c>
      <c r="F558" s="168" t="str">
        <f t="shared" si="11"/>
        <v>-</v>
      </c>
    </row>
    <row r="559" spans="1:6" customFormat="1" ht="12.75" customHeight="1" x14ac:dyDescent="0.25">
      <c r="A559" s="167" t="s">
        <v>1124</v>
      </c>
      <c r="B559" s="128" t="s">
        <v>1125</v>
      </c>
      <c r="C559" s="44" t="s">
        <v>1124</v>
      </c>
      <c r="D559" s="256">
        <v>0</v>
      </c>
      <c r="E559" s="256">
        <v>0</v>
      </c>
      <c r="F559" s="168" t="str">
        <f t="shared" si="11"/>
        <v>-</v>
      </c>
    </row>
    <row r="560" spans="1:6" customFormat="1" ht="12.75" customHeight="1" x14ac:dyDescent="0.25">
      <c r="A560" s="167" t="s">
        <v>1126</v>
      </c>
      <c r="B560" s="128" t="s">
        <v>1127</v>
      </c>
      <c r="C560" s="44" t="s">
        <v>1126</v>
      </c>
      <c r="D560" s="256">
        <v>0</v>
      </c>
      <c r="E560" s="256">
        <v>0</v>
      </c>
      <c r="F560" s="168" t="str">
        <f t="shared" si="11"/>
        <v>-</v>
      </c>
    </row>
    <row r="561" spans="1:6" customFormat="1" ht="12.75" customHeight="1" x14ac:dyDescent="0.25">
      <c r="A561" s="167" t="s">
        <v>1128</v>
      </c>
      <c r="B561" s="128" t="s">
        <v>1129</v>
      </c>
      <c r="C561" s="44" t="s">
        <v>1128</v>
      </c>
      <c r="D561" s="256">
        <v>0</v>
      </c>
      <c r="E561" s="256">
        <v>0</v>
      </c>
      <c r="F561" s="168" t="str">
        <f t="shared" si="11"/>
        <v>-</v>
      </c>
    </row>
    <row r="562" spans="1:6" customFormat="1" ht="24" customHeight="1" x14ac:dyDescent="0.25">
      <c r="A562" s="167" t="s">
        <v>1130</v>
      </c>
      <c r="B562" s="173" t="s">
        <v>1131</v>
      </c>
      <c r="C562" s="44" t="s">
        <v>1130</v>
      </c>
      <c r="D562" s="256">
        <v>0</v>
      </c>
      <c r="E562" s="256">
        <v>0</v>
      </c>
      <c r="F562" s="168" t="str">
        <f t="shared" si="11"/>
        <v>-</v>
      </c>
    </row>
    <row r="563" spans="1:6" customFormat="1" ht="12.75" customHeight="1" x14ac:dyDescent="0.25">
      <c r="A563" s="167" t="s">
        <v>1132</v>
      </c>
      <c r="B563" s="128" t="s">
        <v>1133</v>
      </c>
      <c r="C563" s="44" t="s">
        <v>1132</v>
      </c>
      <c r="D563" s="257">
        <f>SUM(D564:D566)</f>
        <v>0</v>
      </c>
      <c r="E563" s="257">
        <f>SUM(E564:E566)</f>
        <v>0</v>
      </c>
      <c r="F563" s="168" t="str">
        <f t="shared" si="11"/>
        <v>-</v>
      </c>
    </row>
    <row r="564" spans="1:6" customFormat="1" ht="12.75" customHeight="1" x14ac:dyDescent="0.25">
      <c r="A564" s="167" t="s">
        <v>1134</v>
      </c>
      <c r="B564" s="128" t="s">
        <v>1135</v>
      </c>
      <c r="C564" s="44" t="s">
        <v>1134</v>
      </c>
      <c r="D564" s="256">
        <v>0</v>
      </c>
      <c r="E564" s="256">
        <v>0</v>
      </c>
      <c r="F564" s="168" t="str">
        <f t="shared" si="11"/>
        <v>-</v>
      </c>
    </row>
    <row r="565" spans="1:6" customFormat="1" ht="12.75" customHeight="1" x14ac:dyDescent="0.25">
      <c r="A565" s="167" t="s">
        <v>1136</v>
      </c>
      <c r="B565" s="128" t="s">
        <v>1137</v>
      </c>
      <c r="C565" s="44" t="s">
        <v>1136</v>
      </c>
      <c r="D565" s="256">
        <v>0</v>
      </c>
      <c r="E565" s="256">
        <v>0</v>
      </c>
      <c r="F565" s="168" t="str">
        <f t="shared" si="11"/>
        <v>-</v>
      </c>
    </row>
    <row r="566" spans="1:6" customFormat="1" ht="12.75" customHeight="1" x14ac:dyDescent="0.25">
      <c r="A566" s="167" t="s">
        <v>1138</v>
      </c>
      <c r="B566" s="128" t="s">
        <v>1139</v>
      </c>
      <c r="C566" s="44" t="s">
        <v>1138</v>
      </c>
      <c r="D566" s="256">
        <v>0</v>
      </c>
      <c r="E566" s="256">
        <v>0</v>
      </c>
      <c r="F566" s="168" t="str">
        <f t="shared" si="11"/>
        <v>-</v>
      </c>
    </row>
    <row r="567" spans="1:6" customFormat="1" ht="12.75" customHeight="1" x14ac:dyDescent="0.25">
      <c r="A567" s="167" t="s">
        <v>1140</v>
      </c>
      <c r="B567" s="128" t="s">
        <v>1141</v>
      </c>
      <c r="C567" s="44" t="s">
        <v>1140</v>
      </c>
      <c r="D567" s="257">
        <f>D568+D571+D574+D577</f>
        <v>0</v>
      </c>
      <c r="E567" s="257">
        <f>E568+E571+E574+E577</f>
        <v>0</v>
      </c>
      <c r="F567" s="168" t="str">
        <f t="shared" si="11"/>
        <v>-</v>
      </c>
    </row>
    <row r="568" spans="1:6" customFormat="1" ht="12.75" customHeight="1" x14ac:dyDescent="0.25">
      <c r="A568" s="167" t="s">
        <v>1142</v>
      </c>
      <c r="B568" s="128" t="s">
        <v>1143</v>
      </c>
      <c r="C568" s="44" t="s">
        <v>1142</v>
      </c>
      <c r="D568" s="257">
        <f>SUM(D569:D570)</f>
        <v>0</v>
      </c>
      <c r="E568" s="257">
        <f>SUM(E569:E570)</f>
        <v>0</v>
      </c>
      <c r="F568" s="168" t="str">
        <f t="shared" si="11"/>
        <v>-</v>
      </c>
    </row>
    <row r="569" spans="1:6" customFormat="1" ht="12.75" customHeight="1" x14ac:dyDescent="0.25">
      <c r="A569" s="167" t="s">
        <v>1144</v>
      </c>
      <c r="B569" s="128" t="s">
        <v>1145</v>
      </c>
      <c r="C569" s="44" t="s">
        <v>1144</v>
      </c>
      <c r="D569" s="256">
        <v>0</v>
      </c>
      <c r="E569" s="256">
        <v>0</v>
      </c>
      <c r="F569" s="168" t="str">
        <f t="shared" si="11"/>
        <v>-</v>
      </c>
    </row>
    <row r="570" spans="1:6" customFormat="1" ht="12.75" customHeight="1" x14ac:dyDescent="0.25">
      <c r="A570" s="167" t="s">
        <v>1146</v>
      </c>
      <c r="B570" s="128" t="s">
        <v>1147</v>
      </c>
      <c r="C570" s="44" t="s">
        <v>1146</v>
      </c>
      <c r="D570" s="256">
        <v>0</v>
      </c>
      <c r="E570" s="256">
        <v>0</v>
      </c>
      <c r="F570" s="168" t="str">
        <f t="shared" si="11"/>
        <v>-</v>
      </c>
    </row>
    <row r="571" spans="1:6" customFormat="1" ht="12.75" customHeight="1" x14ac:dyDescent="0.25">
      <c r="A571" s="167" t="s">
        <v>1148</v>
      </c>
      <c r="B571" s="128" t="s">
        <v>1149</v>
      </c>
      <c r="C571" s="44" t="s">
        <v>1148</v>
      </c>
      <c r="D571" s="257">
        <f>SUM(D572:D573)</f>
        <v>0</v>
      </c>
      <c r="E571" s="257">
        <f>SUM(E572:E573)</f>
        <v>0</v>
      </c>
      <c r="F571" s="168" t="str">
        <f t="shared" si="11"/>
        <v>-</v>
      </c>
    </row>
    <row r="572" spans="1:6" customFormat="1" ht="12.75" customHeight="1" x14ac:dyDescent="0.25">
      <c r="A572" s="167" t="s">
        <v>1150</v>
      </c>
      <c r="B572" s="128" t="s">
        <v>935</v>
      </c>
      <c r="C572" s="44" t="s">
        <v>1150</v>
      </c>
      <c r="D572" s="256">
        <v>0</v>
      </c>
      <c r="E572" s="256">
        <v>0</v>
      </c>
      <c r="F572" s="168" t="str">
        <f t="shared" si="11"/>
        <v>-</v>
      </c>
    </row>
    <row r="573" spans="1:6" customFormat="1" ht="12.75" customHeight="1" x14ac:dyDescent="0.25">
      <c r="A573" s="167" t="s">
        <v>1151</v>
      </c>
      <c r="B573" s="128" t="s">
        <v>937</v>
      </c>
      <c r="C573" s="44" t="s">
        <v>1151</v>
      </c>
      <c r="D573" s="256">
        <v>0</v>
      </c>
      <c r="E573" s="256">
        <v>0</v>
      </c>
      <c r="F573" s="168" t="str">
        <f t="shared" si="11"/>
        <v>-</v>
      </c>
    </row>
    <row r="574" spans="1:6" customFormat="1" ht="12.75" customHeight="1" x14ac:dyDescent="0.25">
      <c r="A574" s="167" t="s">
        <v>1152</v>
      </c>
      <c r="B574" s="128" t="s">
        <v>1153</v>
      </c>
      <c r="C574" s="44" t="s">
        <v>1152</v>
      </c>
      <c r="D574" s="257">
        <f>SUM(D575:D576)</f>
        <v>0</v>
      </c>
      <c r="E574" s="257">
        <f>SUM(E575:E576)</f>
        <v>0</v>
      </c>
      <c r="F574" s="168" t="str">
        <f t="shared" si="11"/>
        <v>-</v>
      </c>
    </row>
    <row r="575" spans="1:6" customFormat="1" ht="12.75" customHeight="1" x14ac:dyDescent="0.25">
      <c r="A575" s="167" t="s">
        <v>1154</v>
      </c>
      <c r="B575" s="128" t="s">
        <v>941</v>
      </c>
      <c r="C575" s="44" t="s">
        <v>1154</v>
      </c>
      <c r="D575" s="256">
        <v>0</v>
      </c>
      <c r="E575" s="256">
        <v>0</v>
      </c>
      <c r="F575" s="168" t="str">
        <f t="shared" si="11"/>
        <v>-</v>
      </c>
    </row>
    <row r="576" spans="1:6" customFormat="1" ht="12.75" customHeight="1" x14ac:dyDescent="0.25">
      <c r="A576" s="167" t="s">
        <v>1155</v>
      </c>
      <c r="B576" s="128" t="s">
        <v>943</v>
      </c>
      <c r="C576" s="44" t="s">
        <v>1155</v>
      </c>
      <c r="D576" s="256">
        <v>0</v>
      </c>
      <c r="E576" s="256">
        <v>0</v>
      </c>
      <c r="F576" s="168" t="str">
        <f t="shared" si="11"/>
        <v>-</v>
      </c>
    </row>
    <row r="577" spans="1:6" customFormat="1" ht="12.75" customHeight="1" x14ac:dyDescent="0.25">
      <c r="A577" s="167" t="s">
        <v>1156</v>
      </c>
      <c r="B577" s="128" t="s">
        <v>1157</v>
      </c>
      <c r="C577" s="44" t="s">
        <v>1156</v>
      </c>
      <c r="D577" s="257">
        <f>SUM(D578:D579)</f>
        <v>0</v>
      </c>
      <c r="E577" s="257">
        <f>SUM(E578:E579)</f>
        <v>0</v>
      </c>
      <c r="F577" s="168" t="str">
        <f t="shared" si="11"/>
        <v>-</v>
      </c>
    </row>
    <row r="578" spans="1:6" customFormat="1" ht="12.75" customHeight="1" x14ac:dyDescent="0.25">
      <c r="A578" s="179" t="s">
        <v>1158</v>
      </c>
      <c r="B578" s="128" t="s">
        <v>1159</v>
      </c>
      <c r="C578" s="46" t="s">
        <v>1158</v>
      </c>
      <c r="D578" s="256">
        <v>0</v>
      </c>
      <c r="E578" s="256">
        <v>0</v>
      </c>
      <c r="F578" s="168" t="str">
        <f t="shared" si="11"/>
        <v>-</v>
      </c>
    </row>
    <row r="579" spans="1:6" customFormat="1" ht="12.75" customHeight="1" x14ac:dyDescent="0.25">
      <c r="A579" s="179" t="s">
        <v>1160</v>
      </c>
      <c r="B579" s="128" t="s">
        <v>1061</v>
      </c>
      <c r="C579" s="46" t="s">
        <v>1160</v>
      </c>
      <c r="D579" s="256">
        <v>0</v>
      </c>
      <c r="E579" s="256">
        <v>0</v>
      </c>
      <c r="F579" s="168" t="str">
        <f t="shared" si="11"/>
        <v>-</v>
      </c>
    </row>
    <row r="580" spans="1:6" customFormat="1" ht="12.75" customHeight="1" x14ac:dyDescent="0.25">
      <c r="A580" s="167" t="s">
        <v>1161</v>
      </c>
      <c r="B580" s="128" t="s">
        <v>1162</v>
      </c>
      <c r="C580" s="44" t="s">
        <v>1161</v>
      </c>
      <c r="D580" s="257">
        <f>D581+D585+D587+D590</f>
        <v>0</v>
      </c>
      <c r="E580" s="257">
        <f>E581+E585+E587+E590</f>
        <v>0</v>
      </c>
      <c r="F580" s="168" t="str">
        <f t="shared" si="11"/>
        <v>-</v>
      </c>
    </row>
    <row r="581" spans="1:6" customFormat="1" ht="24" customHeight="1" x14ac:dyDescent="0.25">
      <c r="A581" s="167" t="s">
        <v>1163</v>
      </c>
      <c r="B581" s="173" t="s">
        <v>1164</v>
      </c>
      <c r="C581" s="44" t="s">
        <v>1163</v>
      </c>
      <c r="D581" s="257">
        <f>SUM(D582:D584)</f>
        <v>0</v>
      </c>
      <c r="E581" s="257">
        <f>SUM(E582:E584)</f>
        <v>0</v>
      </c>
      <c r="F581" s="168" t="str">
        <f t="shared" si="11"/>
        <v>-</v>
      </c>
    </row>
    <row r="582" spans="1:6" customFormat="1" ht="12.75" customHeight="1" x14ac:dyDescent="0.25">
      <c r="A582" s="167" t="s">
        <v>1165</v>
      </c>
      <c r="B582" s="128" t="s">
        <v>955</v>
      </c>
      <c r="C582" s="44" t="s">
        <v>1165</v>
      </c>
      <c r="D582" s="256">
        <v>0</v>
      </c>
      <c r="E582" s="256">
        <v>0</v>
      </c>
      <c r="F582" s="168" t="str">
        <f t="shared" si="11"/>
        <v>-</v>
      </c>
    </row>
    <row r="583" spans="1:6" customFormat="1" ht="12.75" customHeight="1" x14ac:dyDescent="0.25">
      <c r="A583" s="167" t="s">
        <v>1166</v>
      </c>
      <c r="B583" s="128" t="s">
        <v>957</v>
      </c>
      <c r="C583" s="44" t="s">
        <v>1166</v>
      </c>
      <c r="D583" s="256">
        <v>0</v>
      </c>
      <c r="E583" s="256">
        <v>0</v>
      </c>
      <c r="F583" s="168" t="str">
        <f t="shared" si="11"/>
        <v>-</v>
      </c>
    </row>
    <row r="584" spans="1:6" customFormat="1" ht="12.75" customHeight="1" x14ac:dyDescent="0.25">
      <c r="A584" s="167" t="s">
        <v>1167</v>
      </c>
      <c r="B584" s="128" t="s">
        <v>959</v>
      </c>
      <c r="C584" s="44" t="s">
        <v>1167</v>
      </c>
      <c r="D584" s="256">
        <v>0</v>
      </c>
      <c r="E584" s="256">
        <v>0</v>
      </c>
      <c r="F584" s="168" t="str">
        <f t="shared" si="11"/>
        <v>-</v>
      </c>
    </row>
    <row r="585" spans="1:6" customFormat="1" ht="12.75" customHeight="1" x14ac:dyDescent="0.25">
      <c r="A585" s="167" t="s">
        <v>1168</v>
      </c>
      <c r="B585" s="128" t="s">
        <v>1169</v>
      </c>
      <c r="C585" s="44" t="s">
        <v>1168</v>
      </c>
      <c r="D585" s="257">
        <f>D586</f>
        <v>0</v>
      </c>
      <c r="E585" s="257">
        <f>E586</f>
        <v>0</v>
      </c>
      <c r="F585" s="168" t="str">
        <f t="shared" si="11"/>
        <v>-</v>
      </c>
    </row>
    <row r="586" spans="1:6" customFormat="1" ht="12.75" customHeight="1" x14ac:dyDescent="0.25">
      <c r="A586" s="167" t="s">
        <v>1170</v>
      </c>
      <c r="B586" s="128" t="s">
        <v>1171</v>
      </c>
      <c r="C586" s="44" t="s">
        <v>1170</v>
      </c>
      <c r="D586" s="256">
        <v>0</v>
      </c>
      <c r="E586" s="256">
        <v>0</v>
      </c>
      <c r="F586" s="168" t="str">
        <f t="shared" si="11"/>
        <v>-</v>
      </c>
    </row>
    <row r="587" spans="1:6" customFormat="1" ht="24" customHeight="1" x14ac:dyDescent="0.25">
      <c r="A587" s="167" t="s">
        <v>1172</v>
      </c>
      <c r="B587" s="128" t="s">
        <v>1173</v>
      </c>
      <c r="C587" s="44" t="s">
        <v>1172</v>
      </c>
      <c r="D587" s="257">
        <f>SUM(D588:D589)</f>
        <v>0</v>
      </c>
      <c r="E587" s="257">
        <f>SUM(E588:E589)</f>
        <v>0</v>
      </c>
      <c r="F587" s="168" t="str">
        <f t="shared" si="11"/>
        <v>-</v>
      </c>
    </row>
    <row r="588" spans="1:6" customFormat="1" ht="24" customHeight="1" x14ac:dyDescent="0.25">
      <c r="A588" s="167" t="s">
        <v>1174</v>
      </c>
      <c r="B588" s="173" t="s">
        <v>1175</v>
      </c>
      <c r="C588" s="44" t="s">
        <v>1174</v>
      </c>
      <c r="D588" s="256">
        <v>0</v>
      </c>
      <c r="E588" s="256">
        <v>0</v>
      </c>
      <c r="F588" s="168" t="str">
        <f t="shared" si="11"/>
        <v>-</v>
      </c>
    </row>
    <row r="589" spans="1:6" customFormat="1" ht="12.75" customHeight="1" x14ac:dyDescent="0.25">
      <c r="A589" s="167" t="s">
        <v>1176</v>
      </c>
      <c r="B589" s="128" t="s">
        <v>1177</v>
      </c>
      <c r="C589" s="44" t="s">
        <v>1176</v>
      </c>
      <c r="D589" s="256">
        <v>0</v>
      </c>
      <c r="E589" s="256">
        <v>0</v>
      </c>
      <c r="F589" s="168" t="str">
        <f t="shared" si="11"/>
        <v>-</v>
      </c>
    </row>
    <row r="590" spans="1:6" customFormat="1" ht="24" customHeight="1" x14ac:dyDescent="0.25">
      <c r="A590" s="179" t="s">
        <v>1178</v>
      </c>
      <c r="B590" s="128" t="s">
        <v>1179</v>
      </c>
      <c r="C590" s="46" t="s">
        <v>1178</v>
      </c>
      <c r="D590" s="257">
        <f>SUM(D591:D592)</f>
        <v>0</v>
      </c>
      <c r="E590" s="257">
        <f>SUM(E591:E592)</f>
        <v>0</v>
      </c>
      <c r="F590" s="168" t="str">
        <f t="shared" si="11"/>
        <v>-</v>
      </c>
    </row>
    <row r="591" spans="1:6" customFormat="1" ht="12.75" customHeight="1" x14ac:dyDescent="0.25">
      <c r="A591" s="167" t="s">
        <v>1180</v>
      </c>
      <c r="B591" s="128" t="s">
        <v>1181</v>
      </c>
      <c r="C591" s="44" t="s">
        <v>1180</v>
      </c>
      <c r="D591" s="256">
        <v>0</v>
      </c>
      <c r="E591" s="256">
        <v>0</v>
      </c>
      <c r="F591" s="168" t="str">
        <f t="shared" si="11"/>
        <v>-</v>
      </c>
    </row>
    <row r="592" spans="1:6" customFormat="1" ht="12.75" customHeight="1" x14ac:dyDescent="0.25">
      <c r="A592" s="167" t="s">
        <v>1182</v>
      </c>
      <c r="B592" s="128" t="s">
        <v>973</v>
      </c>
      <c r="C592" s="44" t="s">
        <v>1182</v>
      </c>
      <c r="D592" s="256">
        <v>0</v>
      </c>
      <c r="E592" s="256">
        <v>0</v>
      </c>
      <c r="F592" s="168" t="str">
        <f t="shared" si="11"/>
        <v>-</v>
      </c>
    </row>
    <row r="593" spans="1:6" customFormat="1" ht="24" customHeight="1" x14ac:dyDescent="0.25">
      <c r="A593" s="167" t="s">
        <v>1183</v>
      </c>
      <c r="B593" s="173" t="s">
        <v>1184</v>
      </c>
      <c r="C593" s="44" t="s">
        <v>1183</v>
      </c>
      <c r="D593" s="257">
        <f>D594+D599+D603+D605+D612+D617</f>
        <v>0</v>
      </c>
      <c r="E593" s="257">
        <f>E594+E599+E603+E605+E612+E617</f>
        <v>0</v>
      </c>
      <c r="F593" s="168" t="str">
        <f t="shared" si="11"/>
        <v>-</v>
      </c>
    </row>
    <row r="594" spans="1:6" customFormat="1" ht="24" customHeight="1" x14ac:dyDescent="0.25">
      <c r="A594" s="167" t="s">
        <v>1185</v>
      </c>
      <c r="B594" s="128" t="s">
        <v>1186</v>
      </c>
      <c r="C594" s="44" t="s">
        <v>1185</v>
      </c>
      <c r="D594" s="257">
        <f>SUM(D595:D598)</f>
        <v>0</v>
      </c>
      <c r="E594" s="257">
        <f>SUM(E595:E598)</f>
        <v>0</v>
      </c>
      <c r="F594" s="168" t="str">
        <f t="shared" si="11"/>
        <v>-</v>
      </c>
    </row>
    <row r="595" spans="1:6" customFormat="1" ht="12.75" customHeight="1" x14ac:dyDescent="0.25">
      <c r="A595" s="167" t="s">
        <v>1187</v>
      </c>
      <c r="B595" s="128" t="s">
        <v>1188</v>
      </c>
      <c r="C595" s="44" t="s">
        <v>1187</v>
      </c>
      <c r="D595" s="256">
        <v>0</v>
      </c>
      <c r="E595" s="256">
        <v>0</v>
      </c>
      <c r="F595" s="168" t="str">
        <f t="shared" si="11"/>
        <v>-</v>
      </c>
    </row>
    <row r="596" spans="1:6" customFormat="1" ht="12.75" customHeight="1" x14ac:dyDescent="0.25">
      <c r="A596" s="167" t="s">
        <v>1189</v>
      </c>
      <c r="B596" s="128" t="s">
        <v>1190</v>
      </c>
      <c r="C596" s="44" t="s">
        <v>1189</v>
      </c>
      <c r="D596" s="256">
        <v>0</v>
      </c>
      <c r="E596" s="256">
        <v>0</v>
      </c>
      <c r="F596" s="168" t="str">
        <f t="shared" si="11"/>
        <v>-</v>
      </c>
    </row>
    <row r="597" spans="1:6" customFormat="1" ht="12.75" customHeight="1" x14ac:dyDescent="0.25">
      <c r="A597" s="167" t="s">
        <v>1191</v>
      </c>
      <c r="B597" s="128" t="s">
        <v>1192</v>
      </c>
      <c r="C597" s="44" t="s">
        <v>1191</v>
      </c>
      <c r="D597" s="256">
        <v>0</v>
      </c>
      <c r="E597" s="256">
        <v>0</v>
      </c>
      <c r="F597" s="168" t="str">
        <f t="shared" si="11"/>
        <v>-</v>
      </c>
    </row>
    <row r="598" spans="1:6" customFormat="1" ht="12.75" customHeight="1" x14ac:dyDescent="0.25">
      <c r="A598" s="167" t="s">
        <v>1193</v>
      </c>
      <c r="B598" s="128" t="s">
        <v>1194</v>
      </c>
      <c r="C598" s="44" t="s">
        <v>1193</v>
      </c>
      <c r="D598" s="256">
        <v>0</v>
      </c>
      <c r="E598" s="256">
        <v>0</v>
      </c>
      <c r="F598" s="168" t="str">
        <f t="shared" si="11"/>
        <v>-</v>
      </c>
    </row>
    <row r="599" spans="1:6" customFormat="1" ht="24" customHeight="1" x14ac:dyDescent="0.25">
      <c r="A599" s="167" t="s">
        <v>1195</v>
      </c>
      <c r="B599" s="128" t="s">
        <v>1196</v>
      </c>
      <c r="C599" s="44" t="s">
        <v>1195</v>
      </c>
      <c r="D599" s="257">
        <f>SUM(D600:D602)</f>
        <v>0</v>
      </c>
      <c r="E599" s="257">
        <f>SUM(E600:E602)</f>
        <v>0</v>
      </c>
      <c r="F599" s="168" t="str">
        <f t="shared" si="11"/>
        <v>-</v>
      </c>
    </row>
    <row r="600" spans="1:6" customFormat="1" ht="12.75" customHeight="1" x14ac:dyDescent="0.25">
      <c r="A600" s="167" t="s">
        <v>1197</v>
      </c>
      <c r="B600" s="128" t="s">
        <v>1198</v>
      </c>
      <c r="C600" s="44" t="s">
        <v>1197</v>
      </c>
      <c r="D600" s="256">
        <v>0</v>
      </c>
      <c r="E600" s="256">
        <v>0</v>
      </c>
      <c r="F600" s="168" t="str">
        <f t="shared" si="11"/>
        <v>-</v>
      </c>
    </row>
    <row r="601" spans="1:6" customFormat="1" ht="24" customHeight="1" x14ac:dyDescent="0.25">
      <c r="A601" s="167" t="s">
        <v>1199</v>
      </c>
      <c r="B601" s="128" t="s">
        <v>1200</v>
      </c>
      <c r="C601" s="44" t="s">
        <v>1199</v>
      </c>
      <c r="D601" s="256">
        <v>0</v>
      </c>
      <c r="E601" s="256">
        <v>0</v>
      </c>
      <c r="F601" s="168" t="str">
        <f t="shared" si="11"/>
        <v>-</v>
      </c>
    </row>
    <row r="602" spans="1:6" customFormat="1" ht="24" customHeight="1" x14ac:dyDescent="0.25">
      <c r="A602" s="167" t="s">
        <v>1201</v>
      </c>
      <c r="B602" s="128" t="s">
        <v>1202</v>
      </c>
      <c r="C602" s="44" t="s">
        <v>1201</v>
      </c>
      <c r="D602" s="256">
        <v>0</v>
      </c>
      <c r="E602" s="256">
        <v>0</v>
      </c>
      <c r="F602" s="168" t="str">
        <f t="shared" si="11"/>
        <v>-</v>
      </c>
    </row>
    <row r="603" spans="1:6" customFormat="1" ht="24" customHeight="1" x14ac:dyDescent="0.25">
      <c r="A603" s="167" t="s">
        <v>1203</v>
      </c>
      <c r="B603" s="128" t="s">
        <v>1204</v>
      </c>
      <c r="C603" s="44" t="s">
        <v>1203</v>
      </c>
      <c r="D603" s="257">
        <f>D604</f>
        <v>0</v>
      </c>
      <c r="E603" s="257">
        <f>E604</f>
        <v>0</v>
      </c>
      <c r="F603" s="168" t="str">
        <f t="shared" si="11"/>
        <v>-</v>
      </c>
    </row>
    <row r="604" spans="1:6" customFormat="1" ht="12.75" customHeight="1" x14ac:dyDescent="0.25">
      <c r="A604" s="167" t="s">
        <v>1205</v>
      </c>
      <c r="B604" s="128" t="s">
        <v>1206</v>
      </c>
      <c r="C604" s="44" t="s">
        <v>1205</v>
      </c>
      <c r="D604" s="256">
        <v>0</v>
      </c>
      <c r="E604" s="256">
        <v>0</v>
      </c>
      <c r="F604" s="168" t="str">
        <f t="shared" si="11"/>
        <v>-</v>
      </c>
    </row>
    <row r="605" spans="1:6" customFormat="1" ht="24" customHeight="1" x14ac:dyDescent="0.25">
      <c r="A605" s="167" t="s">
        <v>1207</v>
      </c>
      <c r="B605" s="128" t="s">
        <v>1208</v>
      </c>
      <c r="C605" s="44" t="s">
        <v>1207</v>
      </c>
      <c r="D605" s="257">
        <f>SUM(D606:D611)</f>
        <v>0</v>
      </c>
      <c r="E605" s="257">
        <f>SUM(E606:E611)</f>
        <v>0</v>
      </c>
      <c r="F605" s="168" t="str">
        <f t="shared" si="11"/>
        <v>-</v>
      </c>
    </row>
    <row r="606" spans="1:6" customFormat="1" ht="24" customHeight="1" x14ac:dyDescent="0.25">
      <c r="A606" s="167" t="s">
        <v>1209</v>
      </c>
      <c r="B606" s="128" t="s">
        <v>1210</v>
      </c>
      <c r="C606" s="44" t="s">
        <v>1209</v>
      </c>
      <c r="D606" s="256">
        <v>0</v>
      </c>
      <c r="E606" s="256">
        <v>0</v>
      </c>
      <c r="F606" s="168" t="str">
        <f t="shared" si="11"/>
        <v>-</v>
      </c>
    </row>
    <row r="607" spans="1:6" customFormat="1" ht="24" customHeight="1" x14ac:dyDescent="0.25">
      <c r="A607" s="167" t="s">
        <v>1211</v>
      </c>
      <c r="B607" s="173" t="s">
        <v>1212</v>
      </c>
      <c r="C607" s="44" t="s">
        <v>1211</v>
      </c>
      <c r="D607" s="256">
        <v>0</v>
      </c>
      <c r="E607" s="256">
        <v>0</v>
      </c>
      <c r="F607" s="168" t="str">
        <f t="shared" si="11"/>
        <v>-</v>
      </c>
    </row>
    <row r="608" spans="1:6" customFormat="1" ht="24" customHeight="1" x14ac:dyDescent="0.25">
      <c r="A608" s="179" t="s">
        <v>1213</v>
      </c>
      <c r="B608" s="128" t="s">
        <v>1214</v>
      </c>
      <c r="C608" s="46" t="s">
        <v>1213</v>
      </c>
      <c r="D608" s="256">
        <v>0</v>
      </c>
      <c r="E608" s="256">
        <v>0</v>
      </c>
      <c r="F608" s="168" t="str">
        <f t="shared" si="11"/>
        <v>-</v>
      </c>
    </row>
    <row r="609" spans="1:6" customFormat="1" ht="12.75" customHeight="1" x14ac:dyDescent="0.25">
      <c r="A609" s="167" t="s">
        <v>1215</v>
      </c>
      <c r="B609" s="128" t="s">
        <v>1216</v>
      </c>
      <c r="C609" s="44" t="s">
        <v>1215</v>
      </c>
      <c r="D609" s="256">
        <v>0</v>
      </c>
      <c r="E609" s="256">
        <v>0</v>
      </c>
      <c r="F609" s="168" t="str">
        <f t="shared" si="11"/>
        <v>-</v>
      </c>
    </row>
    <row r="610" spans="1:6" customFormat="1" ht="12.75" customHeight="1" x14ac:dyDescent="0.25">
      <c r="A610" s="167" t="s">
        <v>1217</v>
      </c>
      <c r="B610" s="128" t="s">
        <v>1218</v>
      </c>
      <c r="C610" s="44" t="s">
        <v>1217</v>
      </c>
      <c r="D610" s="256">
        <v>0</v>
      </c>
      <c r="E610" s="256">
        <v>0</v>
      </c>
      <c r="F610" s="168" t="str">
        <f t="shared" si="11"/>
        <v>-</v>
      </c>
    </row>
    <row r="611" spans="1:6" customFormat="1" ht="24" customHeight="1" x14ac:dyDescent="0.25">
      <c r="A611" s="167" t="s">
        <v>1219</v>
      </c>
      <c r="B611" s="128" t="s">
        <v>1220</v>
      </c>
      <c r="C611" s="44" t="s">
        <v>1219</v>
      </c>
      <c r="D611" s="256">
        <v>0</v>
      </c>
      <c r="E611" s="256">
        <v>0</v>
      </c>
      <c r="F611" s="168" t="str">
        <f t="shared" si="11"/>
        <v>-</v>
      </c>
    </row>
    <row r="612" spans="1:6" customFormat="1" ht="24" customHeight="1" x14ac:dyDescent="0.25">
      <c r="A612" s="167" t="s">
        <v>1221</v>
      </c>
      <c r="B612" s="128" t="s">
        <v>1222</v>
      </c>
      <c r="C612" s="44" t="s">
        <v>1221</v>
      </c>
      <c r="D612" s="257">
        <f>SUM(D613:D616)</f>
        <v>0</v>
      </c>
      <c r="E612" s="257">
        <f>SUM(E613:E616)</f>
        <v>0</v>
      </c>
      <c r="F612" s="168" t="str">
        <f t="shared" ref="F612:F647" si="12">IF(D612&lt;&gt;0,IF(E612/D612&gt;=100,"&gt;&gt;100",E612/D612*100),"-")</f>
        <v>-</v>
      </c>
    </row>
    <row r="613" spans="1:6" customFormat="1" ht="24" customHeight="1" x14ac:dyDescent="0.25">
      <c r="A613" s="167" t="s">
        <v>1223</v>
      </c>
      <c r="B613" s="173" t="s">
        <v>1224</v>
      </c>
      <c r="C613" s="44" t="s">
        <v>1223</v>
      </c>
      <c r="D613" s="256">
        <v>0</v>
      </c>
      <c r="E613" s="256">
        <v>0</v>
      </c>
      <c r="F613" s="168" t="str">
        <f t="shared" si="12"/>
        <v>-</v>
      </c>
    </row>
    <row r="614" spans="1:6" customFormat="1" ht="12.75" customHeight="1" x14ac:dyDescent="0.25">
      <c r="A614" s="167" t="s">
        <v>1225</v>
      </c>
      <c r="B614" s="128" t="s">
        <v>1226</v>
      </c>
      <c r="C614" s="44" t="s">
        <v>1225</v>
      </c>
      <c r="D614" s="256">
        <v>0</v>
      </c>
      <c r="E614" s="256">
        <v>0</v>
      </c>
      <c r="F614" s="168" t="str">
        <f t="shared" si="12"/>
        <v>-</v>
      </c>
    </row>
    <row r="615" spans="1:6" customFormat="1" ht="12.75" customHeight="1" x14ac:dyDescent="0.25">
      <c r="A615" s="167" t="s">
        <v>1227</v>
      </c>
      <c r="B615" s="128" t="s">
        <v>1228</v>
      </c>
      <c r="C615" s="44" t="s">
        <v>1227</v>
      </c>
      <c r="D615" s="256">
        <v>0</v>
      </c>
      <c r="E615" s="256">
        <v>0</v>
      </c>
      <c r="F615" s="168" t="str">
        <f t="shared" si="12"/>
        <v>-</v>
      </c>
    </row>
    <row r="616" spans="1:6" customFormat="1" ht="12.75" customHeight="1" x14ac:dyDescent="0.25">
      <c r="A616" s="167" t="s">
        <v>1229</v>
      </c>
      <c r="B616" s="128" t="s">
        <v>1230</v>
      </c>
      <c r="C616" s="44" t="s">
        <v>1229</v>
      </c>
      <c r="D616" s="256">
        <v>0</v>
      </c>
      <c r="E616" s="256">
        <v>0</v>
      </c>
      <c r="F616" s="168" t="str">
        <f t="shared" si="12"/>
        <v>-</v>
      </c>
    </row>
    <row r="617" spans="1:6" customFormat="1" ht="24" customHeight="1" x14ac:dyDescent="0.25">
      <c r="A617" s="167" t="s">
        <v>1231</v>
      </c>
      <c r="B617" s="128" t="s">
        <v>1232</v>
      </c>
      <c r="C617" s="44" t="s">
        <v>1231</v>
      </c>
      <c r="D617" s="257">
        <f>SUM(D618:D624)</f>
        <v>0</v>
      </c>
      <c r="E617" s="257">
        <f>SUM(E618:E624)</f>
        <v>0</v>
      </c>
      <c r="F617" s="168" t="str">
        <f t="shared" si="12"/>
        <v>-</v>
      </c>
    </row>
    <row r="618" spans="1:6" customFormat="1" ht="12.75" customHeight="1" x14ac:dyDescent="0.25">
      <c r="A618" s="167" t="s">
        <v>1233</v>
      </c>
      <c r="B618" s="128" t="s">
        <v>1234</v>
      </c>
      <c r="C618" s="44" t="s">
        <v>1233</v>
      </c>
      <c r="D618" s="256">
        <v>0</v>
      </c>
      <c r="E618" s="256">
        <v>0</v>
      </c>
      <c r="F618" s="168" t="str">
        <f t="shared" si="12"/>
        <v>-</v>
      </c>
    </row>
    <row r="619" spans="1:6" customFormat="1" ht="12.75" customHeight="1" x14ac:dyDescent="0.25">
      <c r="A619" s="167" t="s">
        <v>1235</v>
      </c>
      <c r="B619" s="128" t="s">
        <v>1236</v>
      </c>
      <c r="C619" s="44" t="s">
        <v>1235</v>
      </c>
      <c r="D619" s="256">
        <v>0</v>
      </c>
      <c r="E619" s="256">
        <v>0</v>
      </c>
      <c r="F619" s="168" t="str">
        <f t="shared" si="12"/>
        <v>-</v>
      </c>
    </row>
    <row r="620" spans="1:6" customFormat="1" ht="12.75" customHeight="1" x14ac:dyDescent="0.25">
      <c r="A620" s="167" t="s">
        <v>1237</v>
      </c>
      <c r="B620" s="128" t="s">
        <v>1238</v>
      </c>
      <c r="C620" s="44" t="s">
        <v>1237</v>
      </c>
      <c r="D620" s="256">
        <v>0</v>
      </c>
      <c r="E620" s="256">
        <v>0</v>
      </c>
      <c r="F620" s="168" t="str">
        <f t="shared" si="12"/>
        <v>-</v>
      </c>
    </row>
    <row r="621" spans="1:6" customFormat="1" ht="12.75" customHeight="1" x14ac:dyDescent="0.25">
      <c r="A621" s="167" t="s">
        <v>1239</v>
      </c>
      <c r="B621" s="128" t="s">
        <v>1240</v>
      </c>
      <c r="C621" s="44" t="s">
        <v>1239</v>
      </c>
      <c r="D621" s="256">
        <v>0</v>
      </c>
      <c r="E621" s="256">
        <v>0</v>
      </c>
      <c r="F621" s="168" t="str">
        <f t="shared" si="12"/>
        <v>-</v>
      </c>
    </row>
    <row r="622" spans="1:6" customFormat="1" ht="12.75" customHeight="1" x14ac:dyDescent="0.25">
      <c r="A622" s="167" t="s">
        <v>1241</v>
      </c>
      <c r="B622" s="128" t="s">
        <v>1242</v>
      </c>
      <c r="C622" s="44" t="s">
        <v>1241</v>
      </c>
      <c r="D622" s="256">
        <v>0</v>
      </c>
      <c r="E622" s="256">
        <v>0</v>
      </c>
      <c r="F622" s="168" t="str">
        <f t="shared" si="12"/>
        <v>-</v>
      </c>
    </row>
    <row r="623" spans="1:6" customFormat="1" ht="24" customHeight="1" x14ac:dyDescent="0.25">
      <c r="A623" s="167" t="s">
        <v>1243</v>
      </c>
      <c r="B623" s="128" t="s">
        <v>1244</v>
      </c>
      <c r="C623" s="44" t="s">
        <v>1243</v>
      </c>
      <c r="D623" s="256">
        <v>0</v>
      </c>
      <c r="E623" s="256">
        <v>0</v>
      </c>
      <c r="F623" s="168" t="str">
        <f t="shared" si="12"/>
        <v>-</v>
      </c>
    </row>
    <row r="624" spans="1:6" customFormat="1" ht="24" customHeight="1" x14ac:dyDescent="0.25">
      <c r="A624" s="167" t="s">
        <v>1245</v>
      </c>
      <c r="B624" s="128" t="s">
        <v>1246</v>
      </c>
      <c r="C624" s="44" t="s">
        <v>1245</v>
      </c>
      <c r="D624" s="256">
        <v>0</v>
      </c>
      <c r="E624" s="256">
        <v>0</v>
      </c>
      <c r="F624" s="168" t="str">
        <f t="shared" si="12"/>
        <v>-</v>
      </c>
    </row>
    <row r="625" spans="1:6" customFormat="1" ht="12.75" customHeight="1" x14ac:dyDescent="0.25">
      <c r="A625" s="167" t="s">
        <v>1247</v>
      </c>
      <c r="B625" s="128" t="s">
        <v>1248</v>
      </c>
      <c r="C625" s="44" t="s">
        <v>1247</v>
      </c>
      <c r="D625" s="257">
        <f>D626+D629+D632</f>
        <v>0</v>
      </c>
      <c r="E625" s="257">
        <f>E626+E629+E632</f>
        <v>0</v>
      </c>
      <c r="F625" s="168" t="str">
        <f t="shared" si="12"/>
        <v>-</v>
      </c>
    </row>
    <row r="626" spans="1:6" customFormat="1" ht="12.75" customHeight="1" x14ac:dyDescent="0.25">
      <c r="A626" s="167" t="s">
        <v>1249</v>
      </c>
      <c r="B626" s="128" t="s">
        <v>1250</v>
      </c>
      <c r="C626" s="44" t="s">
        <v>1249</v>
      </c>
      <c r="D626" s="257">
        <f>SUM(D627:D628)</f>
        <v>0</v>
      </c>
      <c r="E626" s="257">
        <f>SUM(E627:E628)</f>
        <v>0</v>
      </c>
      <c r="F626" s="168" t="str">
        <f t="shared" si="12"/>
        <v>-</v>
      </c>
    </row>
    <row r="627" spans="1:6" customFormat="1" ht="12.75" customHeight="1" x14ac:dyDescent="0.25">
      <c r="A627" s="167" t="s">
        <v>1251</v>
      </c>
      <c r="B627" s="128" t="s">
        <v>1252</v>
      </c>
      <c r="C627" s="44" t="s">
        <v>1251</v>
      </c>
      <c r="D627" s="256">
        <v>0</v>
      </c>
      <c r="E627" s="256">
        <v>0</v>
      </c>
      <c r="F627" s="168" t="str">
        <f t="shared" si="12"/>
        <v>-</v>
      </c>
    </row>
    <row r="628" spans="1:6" customFormat="1" ht="12.75" customHeight="1" x14ac:dyDescent="0.25">
      <c r="A628" s="167" t="s">
        <v>1253</v>
      </c>
      <c r="B628" s="128" t="s">
        <v>1254</v>
      </c>
      <c r="C628" s="44" t="s">
        <v>1253</v>
      </c>
      <c r="D628" s="256">
        <v>0</v>
      </c>
      <c r="E628" s="256">
        <v>0</v>
      </c>
      <c r="F628" s="168" t="str">
        <f t="shared" si="12"/>
        <v>-</v>
      </c>
    </row>
    <row r="629" spans="1:6" customFormat="1" ht="12.75" customHeight="1" x14ac:dyDescent="0.25">
      <c r="A629" s="167" t="s">
        <v>1255</v>
      </c>
      <c r="B629" s="128" t="s">
        <v>1256</v>
      </c>
      <c r="C629" s="44" t="s">
        <v>1255</v>
      </c>
      <c r="D629" s="257">
        <f>SUM(D630:D631)</f>
        <v>0</v>
      </c>
      <c r="E629" s="257">
        <f>SUM(E630:E631)</f>
        <v>0</v>
      </c>
      <c r="F629" s="168" t="str">
        <f t="shared" si="12"/>
        <v>-</v>
      </c>
    </row>
    <row r="630" spans="1:6" customFormat="1" ht="12.75" customHeight="1" x14ac:dyDescent="0.25">
      <c r="A630" s="167" t="s">
        <v>1257</v>
      </c>
      <c r="B630" s="128" t="s">
        <v>1258</v>
      </c>
      <c r="C630" s="44" t="s">
        <v>1257</v>
      </c>
      <c r="D630" s="256">
        <v>0</v>
      </c>
      <c r="E630" s="256">
        <v>0</v>
      </c>
      <c r="F630" s="168" t="str">
        <f t="shared" si="12"/>
        <v>-</v>
      </c>
    </row>
    <row r="631" spans="1:6" customFormat="1" ht="12.75" customHeight="1" x14ac:dyDescent="0.25">
      <c r="A631" s="167" t="s">
        <v>1259</v>
      </c>
      <c r="B631" s="128" t="s">
        <v>1260</v>
      </c>
      <c r="C631" s="44" t="s">
        <v>1259</v>
      </c>
      <c r="D631" s="256">
        <v>0</v>
      </c>
      <c r="E631" s="256">
        <v>0</v>
      </c>
      <c r="F631" s="168" t="str">
        <f t="shared" si="12"/>
        <v>-</v>
      </c>
    </row>
    <row r="632" spans="1:6" customFormat="1" ht="24" customHeight="1" x14ac:dyDescent="0.25">
      <c r="A632" s="167" t="s">
        <v>1261</v>
      </c>
      <c r="B632" s="128" t="s">
        <v>1262</v>
      </c>
      <c r="C632" s="44" t="s">
        <v>1261</v>
      </c>
      <c r="D632" s="257">
        <f>SUM(D633:D634)</f>
        <v>0</v>
      </c>
      <c r="E632" s="257">
        <f>SUM(E633:E634)</f>
        <v>0</v>
      </c>
      <c r="F632" s="168" t="str">
        <f t="shared" si="12"/>
        <v>-</v>
      </c>
    </row>
    <row r="633" spans="1:6" customFormat="1" ht="12.75" customHeight="1" x14ac:dyDescent="0.25">
      <c r="A633" s="167" t="s">
        <v>1263</v>
      </c>
      <c r="B633" s="173" t="s">
        <v>1264</v>
      </c>
      <c r="C633" s="44" t="s">
        <v>1263</v>
      </c>
      <c r="D633" s="256">
        <v>0</v>
      </c>
      <c r="E633" s="256">
        <v>0</v>
      </c>
      <c r="F633" s="168" t="str">
        <f t="shared" si="12"/>
        <v>-</v>
      </c>
    </row>
    <row r="634" spans="1:6" customFormat="1" ht="12.75" customHeight="1" x14ac:dyDescent="0.25">
      <c r="A634" s="167" t="s">
        <v>1265</v>
      </c>
      <c r="B634" s="128" t="s">
        <v>1266</v>
      </c>
      <c r="C634" s="44" t="s">
        <v>1265</v>
      </c>
      <c r="D634" s="256">
        <v>0</v>
      </c>
      <c r="E634" s="256">
        <v>0</v>
      </c>
      <c r="F634" s="168" t="str">
        <f t="shared" si="12"/>
        <v>-</v>
      </c>
    </row>
    <row r="635" spans="1:6" customFormat="1" ht="12.75" customHeight="1" x14ac:dyDescent="0.25">
      <c r="A635" s="167"/>
      <c r="B635" s="128" t="s">
        <v>1267</v>
      </c>
      <c r="C635" s="44" t="s">
        <v>1268</v>
      </c>
      <c r="D635" s="257">
        <f>IF(D420-D528&gt;=0,D420-D528,0)</f>
        <v>0</v>
      </c>
      <c r="E635" s="257">
        <f>IF(E420-E528&gt;=0,E420-E528,0)</f>
        <v>0</v>
      </c>
      <c r="F635" s="168" t="str">
        <f t="shared" si="12"/>
        <v>-</v>
      </c>
    </row>
    <row r="636" spans="1:6" customFormat="1" ht="12.75" customHeight="1" x14ac:dyDescent="0.25">
      <c r="A636" s="167"/>
      <c r="B636" s="128" t="s">
        <v>1269</v>
      </c>
      <c r="C636" s="44" t="s">
        <v>1270</v>
      </c>
      <c r="D636" s="257">
        <f>IF(D528-D420&gt;=0,D528-D420,0)</f>
        <v>0</v>
      </c>
      <c r="E636" s="257">
        <f>IF(E528-E420&gt;=0,E528-E420,0)</f>
        <v>0</v>
      </c>
      <c r="F636" s="168" t="str">
        <f t="shared" si="12"/>
        <v>-</v>
      </c>
    </row>
    <row r="637" spans="1:6" customFormat="1" ht="12.75" customHeight="1" x14ac:dyDescent="0.25">
      <c r="A637" s="167" t="s">
        <v>1271</v>
      </c>
      <c r="B637" s="128" t="s">
        <v>1272</v>
      </c>
      <c r="C637" s="44" t="s">
        <v>1271</v>
      </c>
      <c r="D637" s="256">
        <v>0</v>
      </c>
      <c r="E637" s="256">
        <v>0</v>
      </c>
      <c r="F637" s="168" t="str">
        <f t="shared" si="12"/>
        <v>-</v>
      </c>
    </row>
    <row r="638" spans="1:6" customFormat="1" ht="12.75" customHeight="1" x14ac:dyDescent="0.25">
      <c r="A638" s="167" t="s">
        <v>1273</v>
      </c>
      <c r="B638" s="128" t="s">
        <v>1274</v>
      </c>
      <c r="C638" s="44" t="s">
        <v>1273</v>
      </c>
      <c r="D638" s="256">
        <v>0</v>
      </c>
      <c r="E638" s="256">
        <v>0</v>
      </c>
      <c r="F638" s="168" t="str">
        <f t="shared" si="12"/>
        <v>-</v>
      </c>
    </row>
    <row r="639" spans="1:6" customFormat="1" ht="12.75" customHeight="1" x14ac:dyDescent="0.25">
      <c r="A639" s="167"/>
      <c r="B639" s="128" t="s">
        <v>1275</v>
      </c>
      <c r="C639" s="44" t="s">
        <v>1276</v>
      </c>
      <c r="D639" s="257">
        <f>D412+D420</f>
        <v>200308.2</v>
      </c>
      <c r="E639" s="257">
        <f>E412+E420</f>
        <v>211204.16</v>
      </c>
      <c r="F639" s="168">
        <f t="shared" si="12"/>
        <v>105.43959758012902</v>
      </c>
    </row>
    <row r="640" spans="1:6" customFormat="1" ht="12.75" customHeight="1" x14ac:dyDescent="0.25">
      <c r="A640" s="167"/>
      <c r="B640" s="128" t="s">
        <v>1277</v>
      </c>
      <c r="C640" s="44" t="s">
        <v>1278</v>
      </c>
      <c r="D640" s="257">
        <f>D413+D528</f>
        <v>198221.98</v>
      </c>
      <c r="E640" s="257">
        <f>E413+E528</f>
        <v>211972.47000000003</v>
      </c>
      <c r="F640" s="168">
        <f t="shared" si="12"/>
        <v>106.93691486685786</v>
      </c>
    </row>
    <row r="641" spans="1:6" customFormat="1" ht="12.75" customHeight="1" x14ac:dyDescent="0.25">
      <c r="A641" s="167"/>
      <c r="B641" s="128" t="s">
        <v>1279</v>
      </c>
      <c r="C641" s="44" t="s">
        <v>1280</v>
      </c>
      <c r="D641" s="257">
        <f>IF(D639&gt;=D640,D639-D640,0)</f>
        <v>2086.2200000000012</v>
      </c>
      <c r="E641" s="257">
        <f>IF(E639&gt;=E640,E639-E640,0)</f>
        <v>0</v>
      </c>
      <c r="F641" s="168">
        <f t="shared" si="12"/>
        <v>0</v>
      </c>
    </row>
    <row r="642" spans="1:6" customFormat="1" ht="12.75" customHeight="1" x14ac:dyDescent="0.25">
      <c r="A642" s="167"/>
      <c r="B642" s="128" t="s">
        <v>1281</v>
      </c>
      <c r="C642" s="44" t="s">
        <v>1282</v>
      </c>
      <c r="D642" s="257">
        <f>IF(D640&gt;=D639,D640-D639,0)</f>
        <v>0</v>
      </c>
      <c r="E642" s="257">
        <f>IF(E640&gt;=E639,E640-E639,0)</f>
        <v>768.31000000002678</v>
      </c>
      <c r="F642" s="168" t="str">
        <f t="shared" si="12"/>
        <v>-</v>
      </c>
    </row>
    <row r="643" spans="1:6" customFormat="1" ht="24" customHeight="1" x14ac:dyDescent="0.25">
      <c r="A643" s="179" t="s">
        <v>1283</v>
      </c>
      <c r="B643" s="128" t="s">
        <v>1284</v>
      </c>
      <c r="C643" s="46" t="s">
        <v>1283</v>
      </c>
      <c r="D643" s="257">
        <f>IF(D416-D417+D637-D638&gt;=0,D416-D417+D637-D638,0)</f>
        <v>10185.58</v>
      </c>
      <c r="E643" s="257">
        <f>IF(E416-E417+E637-E638&gt;=0,E416-E417+E637-E638,0)</f>
        <v>12271.8</v>
      </c>
      <c r="F643" s="168">
        <f t="shared" si="12"/>
        <v>120.48209331231014</v>
      </c>
    </row>
    <row r="644" spans="1:6" customFormat="1" ht="24" customHeight="1" x14ac:dyDescent="0.25">
      <c r="A644" s="179" t="s">
        <v>1285</v>
      </c>
      <c r="B644" s="128" t="s">
        <v>1286</v>
      </c>
      <c r="C644" s="46" t="s">
        <v>1285</v>
      </c>
      <c r="D644" s="257">
        <f>IF(D417-D416+D638-D637&gt;=0,D417-D416+D638-D637,0)</f>
        <v>0</v>
      </c>
      <c r="E644" s="257">
        <f>IF(E417-E416+E638-E637&gt;=0,E417-E416+E638-E637,0)</f>
        <v>0</v>
      </c>
      <c r="F644" s="168" t="str">
        <f t="shared" si="12"/>
        <v>-</v>
      </c>
    </row>
    <row r="645" spans="1:6" customFormat="1" ht="24" customHeight="1" x14ac:dyDescent="0.25">
      <c r="A645" s="167"/>
      <c r="B645" s="128" t="s">
        <v>1287</v>
      </c>
      <c r="C645" s="44" t="s">
        <v>1288</v>
      </c>
      <c r="D645" s="257">
        <f>IF(D641+D643-D642-D644&gt;=0,D641+D643-D642-D644,0)</f>
        <v>12271.800000000001</v>
      </c>
      <c r="E645" s="257">
        <f>IF(E641+E643-E642-E644&gt;=0,E641+E643-E642-E644,0)</f>
        <v>11503.489999999972</v>
      </c>
      <c r="F645" s="168">
        <f t="shared" si="12"/>
        <v>93.739223259831249</v>
      </c>
    </row>
    <row r="646" spans="1:6" customFormat="1" ht="24" customHeight="1" x14ac:dyDescent="0.25">
      <c r="A646" s="167"/>
      <c r="B646" s="128" t="s">
        <v>1289</v>
      </c>
      <c r="C646" s="44" t="s">
        <v>1290</v>
      </c>
      <c r="D646" s="257">
        <f>IF(D642+D644-D641-D643&gt;=0,D642+D644-D641-D643,0)</f>
        <v>0</v>
      </c>
      <c r="E646" s="257">
        <f>IF(E642+E644-E641-E643&gt;=0,E642+E644-E641-E643,0)</f>
        <v>0</v>
      </c>
      <c r="F646" s="168" t="str">
        <f t="shared" si="12"/>
        <v>-</v>
      </c>
    </row>
    <row r="647" spans="1:6" customFormat="1" ht="24" customHeight="1" x14ac:dyDescent="0.25">
      <c r="A647" s="176" t="s">
        <v>1291</v>
      </c>
      <c r="B647" s="177" t="s">
        <v>1292</v>
      </c>
      <c r="C647" s="45" t="s">
        <v>1291</v>
      </c>
      <c r="D647" s="258">
        <v>0</v>
      </c>
      <c r="E647" s="258">
        <v>0</v>
      </c>
      <c r="F647" s="178" t="str">
        <f t="shared" si="12"/>
        <v>-</v>
      </c>
    </row>
    <row r="648" spans="1:6" s="50" customFormat="1" ht="20.100000000000001" customHeight="1" x14ac:dyDescent="0.25">
      <c r="A648" s="321" t="s">
        <v>1293</v>
      </c>
      <c r="B648" s="322"/>
      <c r="C648" s="2"/>
      <c r="D648" s="259"/>
      <c r="E648" s="259"/>
      <c r="F648" s="172"/>
    </row>
    <row r="649" spans="1:6" customFormat="1" ht="12.75" customHeight="1" x14ac:dyDescent="0.25">
      <c r="A649" s="167" t="s">
        <v>1294</v>
      </c>
      <c r="B649" s="128" t="s">
        <v>1295</v>
      </c>
      <c r="C649" s="44" t="s">
        <v>1296</v>
      </c>
      <c r="D649" s="256">
        <v>23908.9</v>
      </c>
      <c r="E649" s="256">
        <v>27380.41</v>
      </c>
      <c r="F649" s="168">
        <f t="shared" ref="F649:F712" si="13">IF(D649&lt;&gt;0,IF(E649/D649&gt;=100,"&gt;&gt;100",E649/D649*100),"-")</f>
        <v>114.51973951122802</v>
      </c>
    </row>
    <row r="650" spans="1:6" customFormat="1" ht="12.75" customHeight="1" x14ac:dyDescent="0.25">
      <c r="A650" s="167" t="s">
        <v>1297</v>
      </c>
      <c r="B650" s="128" t="s">
        <v>1298</v>
      </c>
      <c r="C650" s="44" t="s">
        <v>1297</v>
      </c>
      <c r="D650" s="256">
        <v>228483.6</v>
      </c>
      <c r="E650" s="256">
        <v>239245.74</v>
      </c>
      <c r="F650" s="168">
        <f t="shared" si="13"/>
        <v>104.71024616208777</v>
      </c>
    </row>
    <row r="651" spans="1:6" customFormat="1" ht="12.75" customHeight="1" x14ac:dyDescent="0.25">
      <c r="A651" s="167" t="s">
        <v>1299</v>
      </c>
      <c r="B651" s="128" t="s">
        <v>1300</v>
      </c>
      <c r="C651" s="44" t="s">
        <v>1299</v>
      </c>
      <c r="D651" s="256">
        <v>225012.09</v>
      </c>
      <c r="E651" s="256">
        <v>239843.21</v>
      </c>
      <c r="F651" s="168">
        <f t="shared" si="13"/>
        <v>106.59125471880199</v>
      </c>
    </row>
    <row r="652" spans="1:6" customFormat="1" ht="24" customHeight="1" x14ac:dyDescent="0.25">
      <c r="A652" s="167" t="s">
        <v>1294</v>
      </c>
      <c r="B652" s="128" t="s">
        <v>1301</v>
      </c>
      <c r="C652" s="44" t="s">
        <v>1302</v>
      </c>
      <c r="D652" s="257">
        <f>+D649+D650-D651</f>
        <v>27380.410000000003</v>
      </c>
      <c r="E652" s="257">
        <f>+E649+E650-E651</f>
        <v>26782.939999999973</v>
      </c>
      <c r="F652" s="168">
        <f t="shared" si="13"/>
        <v>97.817892427469019</v>
      </c>
    </row>
    <row r="653" spans="1:6" customFormat="1" ht="24" customHeight="1" x14ac:dyDescent="0.25">
      <c r="A653" s="167"/>
      <c r="B653" s="128" t="s">
        <v>1303</v>
      </c>
      <c r="C653" s="44" t="s">
        <v>1304</v>
      </c>
      <c r="D653" s="180">
        <v>0</v>
      </c>
      <c r="E653" s="180">
        <v>0</v>
      </c>
      <c r="F653" s="168" t="str">
        <f t="shared" si="13"/>
        <v>-</v>
      </c>
    </row>
    <row r="654" spans="1:6" customFormat="1" ht="24" customHeight="1" x14ac:dyDescent="0.25">
      <c r="A654" s="167"/>
      <c r="B654" s="128" t="s">
        <v>1305</v>
      </c>
      <c r="C654" s="44" t="s">
        <v>1306</v>
      </c>
      <c r="D654" s="180">
        <v>6</v>
      </c>
      <c r="E654" s="180">
        <v>6</v>
      </c>
      <c r="F654" s="168">
        <f t="shared" si="13"/>
        <v>100</v>
      </c>
    </row>
    <row r="655" spans="1:6" customFormat="1" ht="12.75" customHeight="1" x14ac:dyDescent="0.25">
      <c r="A655" s="167"/>
      <c r="B655" s="128" t="s">
        <v>1307</v>
      </c>
      <c r="C655" s="44" t="s">
        <v>1308</v>
      </c>
      <c r="D655" s="180">
        <v>0</v>
      </c>
      <c r="E655" s="180">
        <v>0</v>
      </c>
      <c r="F655" s="168" t="str">
        <f t="shared" si="13"/>
        <v>-</v>
      </c>
    </row>
    <row r="656" spans="1:6" customFormat="1" ht="12.75" customHeight="1" x14ac:dyDescent="0.25">
      <c r="A656" s="167"/>
      <c r="B656" s="128" t="s">
        <v>1309</v>
      </c>
      <c r="C656" s="44" t="s">
        <v>1310</v>
      </c>
      <c r="D656" s="180">
        <v>6</v>
      </c>
      <c r="E656" s="180">
        <v>6</v>
      </c>
      <c r="F656" s="168">
        <f t="shared" si="13"/>
        <v>100</v>
      </c>
    </row>
    <row r="657" spans="1:6" customFormat="1" ht="24" customHeight="1" x14ac:dyDescent="0.25">
      <c r="A657" s="167" t="s">
        <v>1311</v>
      </c>
      <c r="B657" s="128" t="s">
        <v>1312</v>
      </c>
      <c r="C657" s="44" t="s">
        <v>1313</v>
      </c>
      <c r="D657" s="256">
        <v>0</v>
      </c>
      <c r="E657" s="256">
        <v>0</v>
      </c>
      <c r="F657" s="168" t="str">
        <f t="shared" si="13"/>
        <v>-</v>
      </c>
    </row>
    <row r="658" spans="1:6" customFormat="1" ht="12.75" customHeight="1" x14ac:dyDescent="0.25">
      <c r="A658" s="167" t="s">
        <v>1314</v>
      </c>
      <c r="B658" s="128" t="s">
        <v>1315</v>
      </c>
      <c r="C658" s="44" t="s">
        <v>1314</v>
      </c>
      <c r="D658" s="256">
        <v>0</v>
      </c>
      <c r="E658" s="256">
        <v>0</v>
      </c>
      <c r="F658" s="168" t="str">
        <f t="shared" si="13"/>
        <v>-</v>
      </c>
    </row>
    <row r="659" spans="1:6" customFormat="1" ht="12.75" customHeight="1" x14ac:dyDescent="0.25">
      <c r="A659" s="167" t="s">
        <v>1316</v>
      </c>
      <c r="B659" s="128" t="s">
        <v>1317</v>
      </c>
      <c r="C659" s="44" t="s">
        <v>1316</v>
      </c>
      <c r="D659" s="256">
        <v>0</v>
      </c>
      <c r="E659" s="256">
        <v>0</v>
      </c>
      <c r="F659" s="168" t="str">
        <f t="shared" si="13"/>
        <v>-</v>
      </c>
    </row>
    <row r="660" spans="1:6" customFormat="1" ht="12.75" customHeight="1" x14ac:dyDescent="0.25">
      <c r="A660" s="167" t="s">
        <v>1318</v>
      </c>
      <c r="B660" s="128" t="s">
        <v>1319</v>
      </c>
      <c r="C660" s="44" t="s">
        <v>1318</v>
      </c>
      <c r="D660" s="256">
        <v>0</v>
      </c>
      <c r="E660" s="256">
        <v>0</v>
      </c>
      <c r="F660" s="168" t="str">
        <f t="shared" si="13"/>
        <v>-</v>
      </c>
    </row>
    <row r="661" spans="1:6" customFormat="1" ht="12.75" customHeight="1" x14ac:dyDescent="0.25">
      <c r="A661" s="167" t="s">
        <v>1320</v>
      </c>
      <c r="B661" s="128" t="s">
        <v>1321</v>
      </c>
      <c r="C661" s="44" t="s">
        <v>1320</v>
      </c>
      <c r="D661" s="256">
        <v>0</v>
      </c>
      <c r="E661" s="256">
        <v>0</v>
      </c>
      <c r="F661" s="168" t="str">
        <f t="shared" si="13"/>
        <v>-</v>
      </c>
    </row>
    <row r="662" spans="1:6" customFormat="1" ht="12.75" customHeight="1" x14ac:dyDescent="0.25">
      <c r="A662" s="167" t="s">
        <v>1322</v>
      </c>
      <c r="B662" s="128" t="s">
        <v>1323</v>
      </c>
      <c r="C662" s="44" t="s">
        <v>1322</v>
      </c>
      <c r="D662" s="256">
        <v>0</v>
      </c>
      <c r="E662" s="256">
        <v>0</v>
      </c>
      <c r="F662" s="168" t="str">
        <f t="shared" si="13"/>
        <v>-</v>
      </c>
    </row>
    <row r="663" spans="1:6" customFormat="1" ht="12.75" customHeight="1" x14ac:dyDescent="0.25">
      <c r="A663" s="167" t="s">
        <v>1324</v>
      </c>
      <c r="B663" s="128" t="s">
        <v>1325</v>
      </c>
      <c r="C663" s="44" t="s">
        <v>1324</v>
      </c>
      <c r="D663" s="256">
        <v>0</v>
      </c>
      <c r="E663" s="256">
        <v>0</v>
      </c>
      <c r="F663" s="168" t="str">
        <f t="shared" si="13"/>
        <v>-</v>
      </c>
    </row>
    <row r="664" spans="1:6" customFormat="1" ht="12.75" customHeight="1" x14ac:dyDescent="0.25">
      <c r="A664" s="167" t="s">
        <v>1326</v>
      </c>
      <c r="B664" s="128" t="s">
        <v>1327</v>
      </c>
      <c r="C664" s="44" t="s">
        <v>1326</v>
      </c>
      <c r="D664" s="256">
        <v>0</v>
      </c>
      <c r="E664" s="256">
        <v>0</v>
      </c>
      <c r="F664" s="168" t="str">
        <f t="shared" si="13"/>
        <v>-</v>
      </c>
    </row>
    <row r="665" spans="1:6" customFormat="1" ht="12.75" customHeight="1" x14ac:dyDescent="0.25">
      <c r="A665" s="167" t="s">
        <v>1328</v>
      </c>
      <c r="B665" s="128" t="s">
        <v>1329</v>
      </c>
      <c r="C665" s="44" t="s">
        <v>1328</v>
      </c>
      <c r="D665" s="256">
        <v>0</v>
      </c>
      <c r="E665" s="256">
        <v>0</v>
      </c>
      <c r="F665" s="168" t="str">
        <f t="shared" si="13"/>
        <v>-</v>
      </c>
    </row>
    <row r="666" spans="1:6" customFormat="1" ht="12.75" customHeight="1" x14ac:dyDescent="0.25">
      <c r="A666" s="167" t="s">
        <v>1330</v>
      </c>
      <c r="B666" s="128" t="s">
        <v>1331</v>
      </c>
      <c r="C666" s="44" t="s">
        <v>1330</v>
      </c>
      <c r="D666" s="256">
        <v>0</v>
      </c>
      <c r="E666" s="256">
        <v>0</v>
      </c>
      <c r="F666" s="168" t="str">
        <f t="shared" si="13"/>
        <v>-</v>
      </c>
    </row>
    <row r="667" spans="1:6" customFormat="1" ht="12.75" customHeight="1" x14ac:dyDescent="0.25">
      <c r="A667" s="167" t="s">
        <v>1332</v>
      </c>
      <c r="B667" s="128" t="s">
        <v>1333</v>
      </c>
      <c r="C667" s="44" t="s">
        <v>1332</v>
      </c>
      <c r="D667" s="256">
        <v>0</v>
      </c>
      <c r="E667" s="256">
        <v>0</v>
      </c>
      <c r="F667" s="168" t="str">
        <f t="shared" si="13"/>
        <v>-</v>
      </c>
    </row>
    <row r="668" spans="1:6" customFormat="1" ht="12.75" customHeight="1" x14ac:dyDescent="0.25">
      <c r="A668" s="167" t="s">
        <v>1334</v>
      </c>
      <c r="B668" s="128" t="s">
        <v>1335</v>
      </c>
      <c r="C668" s="44" t="s">
        <v>1334</v>
      </c>
      <c r="D668" s="256">
        <v>0</v>
      </c>
      <c r="E668" s="256">
        <v>0</v>
      </c>
      <c r="F668" s="168" t="str">
        <f t="shared" si="13"/>
        <v>-</v>
      </c>
    </row>
    <row r="669" spans="1:6" customFormat="1" ht="12.75" customHeight="1" x14ac:dyDescent="0.25">
      <c r="A669" s="167" t="s">
        <v>1336</v>
      </c>
      <c r="B669" s="128" t="s">
        <v>1337</v>
      </c>
      <c r="C669" s="44" t="s">
        <v>1336</v>
      </c>
      <c r="D669" s="256">
        <v>0</v>
      </c>
      <c r="E669" s="256">
        <v>0</v>
      </c>
      <c r="F669" s="168" t="str">
        <f t="shared" si="13"/>
        <v>-</v>
      </c>
    </row>
    <row r="670" spans="1:6" customFormat="1" ht="12.75" customHeight="1" x14ac:dyDescent="0.25">
      <c r="A670" s="167" t="s">
        <v>1338</v>
      </c>
      <c r="B670" s="128" t="s">
        <v>1339</v>
      </c>
      <c r="C670" s="44" t="s">
        <v>1338</v>
      </c>
      <c r="D670" s="256">
        <v>0</v>
      </c>
      <c r="E670" s="256">
        <v>0</v>
      </c>
      <c r="F670" s="168" t="str">
        <f t="shared" si="13"/>
        <v>-</v>
      </c>
    </row>
    <row r="671" spans="1:6" customFormat="1" ht="24" customHeight="1" x14ac:dyDescent="0.25">
      <c r="A671" s="167" t="s">
        <v>1340</v>
      </c>
      <c r="B671" s="173" t="s">
        <v>1341</v>
      </c>
      <c r="C671" s="44" t="s">
        <v>1340</v>
      </c>
      <c r="D671" s="256">
        <v>0</v>
      </c>
      <c r="E671" s="256">
        <v>0</v>
      </c>
      <c r="F671" s="168" t="str">
        <f t="shared" si="13"/>
        <v>-</v>
      </c>
    </row>
    <row r="672" spans="1:6" customFormat="1" ht="12.75" customHeight="1" x14ac:dyDescent="0.25">
      <c r="A672" s="167" t="s">
        <v>1342</v>
      </c>
      <c r="B672" s="128" t="s">
        <v>1343</v>
      </c>
      <c r="C672" s="44" t="s">
        <v>1342</v>
      </c>
      <c r="D672" s="256">
        <v>0</v>
      </c>
      <c r="E672" s="256">
        <v>0</v>
      </c>
      <c r="F672" s="168" t="str">
        <f t="shared" si="13"/>
        <v>-</v>
      </c>
    </row>
    <row r="673" spans="1:6" customFormat="1" ht="12.75" customHeight="1" x14ac:dyDescent="0.25">
      <c r="A673" s="167" t="s">
        <v>1344</v>
      </c>
      <c r="B673" s="128" t="s">
        <v>1345</v>
      </c>
      <c r="C673" s="44" t="s">
        <v>1344</v>
      </c>
      <c r="D673" s="256">
        <v>0</v>
      </c>
      <c r="E673" s="256">
        <v>0</v>
      </c>
      <c r="F673" s="168" t="str">
        <f t="shared" si="13"/>
        <v>-</v>
      </c>
    </row>
    <row r="674" spans="1:6" customFormat="1" ht="24" customHeight="1" x14ac:dyDescent="0.25">
      <c r="A674" s="167" t="s">
        <v>1346</v>
      </c>
      <c r="B674" s="173" t="s">
        <v>1347</v>
      </c>
      <c r="C674" s="44" t="s">
        <v>1346</v>
      </c>
      <c r="D674" s="256">
        <v>0</v>
      </c>
      <c r="E674" s="256">
        <v>0</v>
      </c>
      <c r="F674" s="168" t="str">
        <f t="shared" si="13"/>
        <v>-</v>
      </c>
    </row>
    <row r="675" spans="1:6" customFormat="1" ht="24" customHeight="1" x14ac:dyDescent="0.25">
      <c r="A675" s="167" t="s">
        <v>1348</v>
      </c>
      <c r="B675" s="173" t="s">
        <v>1349</v>
      </c>
      <c r="C675" s="44" t="s">
        <v>1348</v>
      </c>
      <c r="D675" s="256">
        <v>0</v>
      </c>
      <c r="E675" s="256">
        <v>0</v>
      </c>
      <c r="F675" s="168" t="str">
        <f t="shared" si="13"/>
        <v>-</v>
      </c>
    </row>
    <row r="676" spans="1:6" customFormat="1" ht="24" customHeight="1" x14ac:dyDescent="0.25">
      <c r="A676" s="167" t="s">
        <v>1350</v>
      </c>
      <c r="B676" s="173" t="s">
        <v>1351</v>
      </c>
      <c r="C676" s="44" t="s">
        <v>1350</v>
      </c>
      <c r="D676" s="256">
        <v>0</v>
      </c>
      <c r="E676" s="256">
        <v>700</v>
      </c>
      <c r="F676" s="168" t="str">
        <f t="shared" si="13"/>
        <v>-</v>
      </c>
    </row>
    <row r="677" spans="1:6" customFormat="1" ht="24" customHeight="1" x14ac:dyDescent="0.25">
      <c r="A677" s="167" t="s">
        <v>1352</v>
      </c>
      <c r="B677" s="173" t="s">
        <v>1353</v>
      </c>
      <c r="C677" s="44" t="s">
        <v>1352</v>
      </c>
      <c r="D677" s="256">
        <v>10428.81</v>
      </c>
      <c r="E677" s="256">
        <v>12500</v>
      </c>
      <c r="F677" s="168">
        <f t="shared" si="13"/>
        <v>119.86027168967506</v>
      </c>
    </row>
    <row r="678" spans="1:6" customFormat="1" ht="24" customHeight="1" x14ac:dyDescent="0.25">
      <c r="A678" s="167" t="s">
        <v>1354</v>
      </c>
      <c r="B678" s="173" t="s">
        <v>1355</v>
      </c>
      <c r="C678" s="44" t="s">
        <v>1354</v>
      </c>
      <c r="D678" s="256">
        <v>800</v>
      </c>
      <c r="E678" s="256">
        <v>0</v>
      </c>
      <c r="F678" s="168">
        <f t="shared" si="13"/>
        <v>0</v>
      </c>
    </row>
    <row r="679" spans="1:6" customFormat="1" ht="12.75" customHeight="1" x14ac:dyDescent="0.25">
      <c r="A679" s="167" t="s">
        <v>1356</v>
      </c>
      <c r="B679" s="173" t="s">
        <v>1357</v>
      </c>
      <c r="C679" s="44" t="s">
        <v>1356</v>
      </c>
      <c r="D679" s="256">
        <v>0</v>
      </c>
      <c r="E679" s="256">
        <v>0</v>
      </c>
      <c r="F679" s="168" t="str">
        <f t="shared" si="13"/>
        <v>-</v>
      </c>
    </row>
    <row r="680" spans="1:6" customFormat="1" ht="12.75" customHeight="1" x14ac:dyDescent="0.25">
      <c r="A680" s="167" t="s">
        <v>1358</v>
      </c>
      <c r="B680" s="173" t="s">
        <v>1359</v>
      </c>
      <c r="C680" s="44" t="s">
        <v>1358</v>
      </c>
      <c r="D680" s="256">
        <v>0</v>
      </c>
      <c r="E680" s="256">
        <v>0</v>
      </c>
      <c r="F680" s="168" t="str">
        <f t="shared" si="13"/>
        <v>-</v>
      </c>
    </row>
    <row r="681" spans="1:6" customFormat="1" ht="12.75" customHeight="1" x14ac:dyDescent="0.25">
      <c r="A681" s="167" t="s">
        <v>1360</v>
      </c>
      <c r="B681" s="173" t="s">
        <v>1361</v>
      </c>
      <c r="C681" s="44" t="s">
        <v>1360</v>
      </c>
      <c r="D681" s="256">
        <v>0</v>
      </c>
      <c r="E681" s="256">
        <v>0</v>
      </c>
      <c r="F681" s="168" t="str">
        <f t="shared" si="13"/>
        <v>-</v>
      </c>
    </row>
    <row r="682" spans="1:6" customFormat="1" ht="12.75" customHeight="1" x14ac:dyDescent="0.25">
      <c r="A682" s="167" t="s">
        <v>1362</v>
      </c>
      <c r="B682" s="173" t="s">
        <v>1363</v>
      </c>
      <c r="C682" s="44" t="s">
        <v>1362</v>
      </c>
      <c r="D682" s="256">
        <v>0</v>
      </c>
      <c r="E682" s="256">
        <v>0</v>
      </c>
      <c r="F682" s="168" t="str">
        <f t="shared" si="13"/>
        <v>-</v>
      </c>
    </row>
    <row r="683" spans="1:6" customFormat="1" ht="12.75" customHeight="1" x14ac:dyDescent="0.25">
      <c r="A683" s="167" t="s">
        <v>1364</v>
      </c>
      <c r="B683" s="173" t="s">
        <v>1365</v>
      </c>
      <c r="C683" s="44" t="s">
        <v>1364</v>
      </c>
      <c r="D683" s="256">
        <v>0</v>
      </c>
      <c r="E683" s="256">
        <v>0</v>
      </c>
      <c r="F683" s="168" t="str">
        <f t="shared" si="13"/>
        <v>-</v>
      </c>
    </row>
    <row r="684" spans="1:6" customFormat="1" ht="24" customHeight="1" x14ac:dyDescent="0.25">
      <c r="A684" s="167" t="s">
        <v>1366</v>
      </c>
      <c r="B684" s="173" t="s">
        <v>1367</v>
      </c>
      <c r="C684" s="44" t="s">
        <v>1366</v>
      </c>
      <c r="D684" s="256">
        <v>0</v>
      </c>
      <c r="E684" s="256">
        <v>0</v>
      </c>
      <c r="F684" s="168" t="str">
        <f t="shared" si="13"/>
        <v>-</v>
      </c>
    </row>
    <row r="685" spans="1:6" customFormat="1" ht="24" customHeight="1" x14ac:dyDescent="0.25">
      <c r="A685" s="167" t="s">
        <v>1368</v>
      </c>
      <c r="B685" s="173" t="s">
        <v>1369</v>
      </c>
      <c r="C685" s="44" t="s">
        <v>1368</v>
      </c>
      <c r="D685" s="256">
        <v>0</v>
      </c>
      <c r="E685" s="256">
        <v>0</v>
      </c>
      <c r="F685" s="168" t="str">
        <f t="shared" si="13"/>
        <v>-</v>
      </c>
    </row>
    <row r="686" spans="1:6" customFormat="1" ht="24" customHeight="1" x14ac:dyDescent="0.25">
      <c r="A686" s="167" t="s">
        <v>1370</v>
      </c>
      <c r="B686" s="173" t="s">
        <v>1371</v>
      </c>
      <c r="C686" s="44" t="s">
        <v>1370</v>
      </c>
      <c r="D686" s="256">
        <v>0</v>
      </c>
      <c r="E686" s="256">
        <v>0</v>
      </c>
      <c r="F686" s="168" t="str">
        <f t="shared" si="13"/>
        <v>-</v>
      </c>
    </row>
    <row r="687" spans="1:6" customFormat="1" ht="24" customHeight="1" x14ac:dyDescent="0.25">
      <c r="A687" s="167" t="s">
        <v>1372</v>
      </c>
      <c r="B687" s="173" t="s">
        <v>1373</v>
      </c>
      <c r="C687" s="44" t="s">
        <v>1372</v>
      </c>
      <c r="D687" s="256">
        <v>0</v>
      </c>
      <c r="E687" s="256">
        <v>0</v>
      </c>
      <c r="F687" s="168" t="str">
        <f t="shared" si="13"/>
        <v>-</v>
      </c>
    </row>
    <row r="688" spans="1:6" customFormat="1" ht="12.75" customHeight="1" x14ac:dyDescent="0.25">
      <c r="A688" s="167" t="s">
        <v>1374</v>
      </c>
      <c r="B688" s="173" t="s">
        <v>1375</v>
      </c>
      <c r="C688" s="44" t="s">
        <v>1374</v>
      </c>
      <c r="D688" s="256">
        <v>0</v>
      </c>
      <c r="E688" s="256">
        <v>0</v>
      </c>
      <c r="F688" s="168" t="str">
        <f t="shared" si="13"/>
        <v>-</v>
      </c>
    </row>
    <row r="689" spans="1:6" customFormat="1" ht="12.75" customHeight="1" x14ac:dyDescent="0.25">
      <c r="A689" s="167" t="s">
        <v>1376</v>
      </c>
      <c r="B689" s="173" t="s">
        <v>1377</v>
      </c>
      <c r="C689" s="44" t="s">
        <v>1376</v>
      </c>
      <c r="D689" s="256">
        <v>0</v>
      </c>
      <c r="E689" s="256">
        <v>0</v>
      </c>
      <c r="F689" s="168" t="str">
        <f t="shared" si="13"/>
        <v>-</v>
      </c>
    </row>
    <row r="690" spans="1:6" customFormat="1" ht="12.75" customHeight="1" x14ac:dyDescent="0.25">
      <c r="A690" s="167" t="s">
        <v>1378</v>
      </c>
      <c r="B690" s="173" t="s">
        <v>1379</v>
      </c>
      <c r="C690" s="44" t="s">
        <v>1378</v>
      </c>
      <c r="D690" s="256">
        <v>0</v>
      </c>
      <c r="E690" s="256">
        <v>0</v>
      </c>
      <c r="F690" s="168" t="str">
        <f t="shared" si="13"/>
        <v>-</v>
      </c>
    </row>
    <row r="691" spans="1:6" customFormat="1" ht="12.75" customHeight="1" x14ac:dyDescent="0.25">
      <c r="A691" s="167" t="s">
        <v>1380</v>
      </c>
      <c r="B691" s="173" t="s">
        <v>1381</v>
      </c>
      <c r="C691" s="44" t="s">
        <v>1380</v>
      </c>
      <c r="D691" s="256">
        <v>0</v>
      </c>
      <c r="E691" s="256">
        <v>0</v>
      </c>
      <c r="F691" s="168" t="str">
        <f t="shared" si="13"/>
        <v>-</v>
      </c>
    </row>
    <row r="692" spans="1:6" customFormat="1" ht="24" customHeight="1" x14ac:dyDescent="0.25">
      <c r="A692" s="167" t="s">
        <v>1382</v>
      </c>
      <c r="B692" s="173" t="s">
        <v>1383</v>
      </c>
      <c r="C692" s="44" t="s">
        <v>1382</v>
      </c>
      <c r="D692" s="256">
        <v>0</v>
      </c>
      <c r="E692" s="256">
        <v>0</v>
      </c>
      <c r="F692" s="168" t="str">
        <f t="shared" si="13"/>
        <v>-</v>
      </c>
    </row>
    <row r="693" spans="1:6" customFormat="1" ht="24" customHeight="1" x14ac:dyDescent="0.25">
      <c r="A693" s="167" t="s">
        <v>1384</v>
      </c>
      <c r="B693" s="173" t="s">
        <v>1385</v>
      </c>
      <c r="C693" s="44" t="s">
        <v>1384</v>
      </c>
      <c r="D693" s="256">
        <v>0</v>
      </c>
      <c r="E693" s="256">
        <v>0</v>
      </c>
      <c r="F693" s="168" t="str">
        <f t="shared" si="13"/>
        <v>-</v>
      </c>
    </row>
    <row r="694" spans="1:6" customFormat="1" ht="12.75" customHeight="1" x14ac:dyDescent="0.25">
      <c r="A694" s="167" t="s">
        <v>1386</v>
      </c>
      <c r="B694" s="173" t="s">
        <v>1387</v>
      </c>
      <c r="C694" s="44" t="s">
        <v>1386</v>
      </c>
      <c r="D694" s="256">
        <v>20212.25</v>
      </c>
      <c r="E694" s="256">
        <v>0</v>
      </c>
      <c r="F694" s="168">
        <f t="shared" si="13"/>
        <v>0</v>
      </c>
    </row>
    <row r="695" spans="1:6" customFormat="1" ht="12.75" customHeight="1" x14ac:dyDescent="0.25">
      <c r="A695" s="167" t="s">
        <v>1388</v>
      </c>
      <c r="B695" s="173" t="s">
        <v>1389</v>
      </c>
      <c r="C695" s="44" t="s">
        <v>1388</v>
      </c>
      <c r="D695" s="256">
        <v>0</v>
      </c>
      <c r="E695" s="256">
        <v>0</v>
      </c>
      <c r="F695" s="168" t="str">
        <f t="shared" si="13"/>
        <v>-</v>
      </c>
    </row>
    <row r="696" spans="1:6" customFormat="1" ht="24" customHeight="1" x14ac:dyDescent="0.25">
      <c r="A696" s="167" t="s">
        <v>1390</v>
      </c>
      <c r="B696" s="173" t="s">
        <v>1391</v>
      </c>
      <c r="C696" s="44" t="s">
        <v>1390</v>
      </c>
      <c r="D696" s="256">
        <v>0</v>
      </c>
      <c r="E696" s="256">
        <v>0</v>
      </c>
      <c r="F696" s="168" t="str">
        <f t="shared" si="13"/>
        <v>-</v>
      </c>
    </row>
    <row r="697" spans="1:6" customFormat="1" ht="24" customHeight="1" x14ac:dyDescent="0.25">
      <c r="A697" s="167" t="s">
        <v>1392</v>
      </c>
      <c r="B697" s="173" t="s">
        <v>1393</v>
      </c>
      <c r="C697" s="44" t="s">
        <v>1392</v>
      </c>
      <c r="D697" s="256">
        <v>0</v>
      </c>
      <c r="E697" s="256">
        <v>0</v>
      </c>
      <c r="F697" s="168" t="str">
        <f t="shared" si="13"/>
        <v>-</v>
      </c>
    </row>
    <row r="698" spans="1:6" customFormat="1" ht="12.75" customHeight="1" x14ac:dyDescent="0.25">
      <c r="A698" s="167" t="s">
        <v>1394</v>
      </c>
      <c r="B698" s="173" t="s">
        <v>1395</v>
      </c>
      <c r="C698" s="44" t="s">
        <v>1394</v>
      </c>
      <c r="D698" s="256">
        <v>0</v>
      </c>
      <c r="E698" s="256">
        <v>0</v>
      </c>
      <c r="F698" s="168" t="str">
        <f t="shared" si="13"/>
        <v>-</v>
      </c>
    </row>
    <row r="699" spans="1:6" customFormat="1" ht="12.75" customHeight="1" x14ac:dyDescent="0.25">
      <c r="A699" s="167" t="s">
        <v>1396</v>
      </c>
      <c r="B699" s="173" t="s">
        <v>1397</v>
      </c>
      <c r="C699" s="44" t="s">
        <v>1396</v>
      </c>
      <c r="D699" s="256">
        <v>0</v>
      </c>
      <c r="E699" s="256">
        <v>0</v>
      </c>
      <c r="F699" s="168" t="str">
        <f t="shared" si="13"/>
        <v>-</v>
      </c>
    </row>
    <row r="700" spans="1:6" customFormat="1" ht="24" customHeight="1" x14ac:dyDescent="0.25">
      <c r="A700" s="167" t="s">
        <v>1398</v>
      </c>
      <c r="B700" s="173" t="s">
        <v>1399</v>
      </c>
      <c r="C700" s="44" t="s">
        <v>1398</v>
      </c>
      <c r="D700" s="256">
        <v>0</v>
      </c>
      <c r="E700" s="256">
        <v>0</v>
      </c>
      <c r="F700" s="168" t="str">
        <f t="shared" si="13"/>
        <v>-</v>
      </c>
    </row>
    <row r="701" spans="1:6" customFormat="1" ht="24" customHeight="1" x14ac:dyDescent="0.25">
      <c r="A701" s="167" t="s">
        <v>1400</v>
      </c>
      <c r="B701" s="173" t="s">
        <v>1401</v>
      </c>
      <c r="C701" s="44" t="s">
        <v>1400</v>
      </c>
      <c r="D701" s="256">
        <v>0</v>
      </c>
      <c r="E701" s="256">
        <v>0</v>
      </c>
      <c r="F701" s="168" t="str">
        <f t="shared" si="13"/>
        <v>-</v>
      </c>
    </row>
    <row r="702" spans="1:6" customFormat="1" ht="12.75" customHeight="1" x14ac:dyDescent="0.25">
      <c r="A702" s="167" t="s">
        <v>1402</v>
      </c>
      <c r="B702" s="128" t="s">
        <v>1403</v>
      </c>
      <c r="C702" s="44" t="s">
        <v>1402</v>
      </c>
      <c r="D702" s="256">
        <v>0</v>
      </c>
      <c r="E702" s="256">
        <v>0</v>
      </c>
      <c r="F702" s="168" t="str">
        <f t="shared" si="13"/>
        <v>-</v>
      </c>
    </row>
    <row r="703" spans="1:6" customFormat="1" ht="12.75" customHeight="1" x14ac:dyDescent="0.25">
      <c r="A703" s="167" t="s">
        <v>1404</v>
      </c>
      <c r="B703" s="128" t="s">
        <v>1405</v>
      </c>
      <c r="C703" s="44" t="s">
        <v>1404</v>
      </c>
      <c r="D703" s="256">
        <v>0</v>
      </c>
      <c r="E703" s="256">
        <v>0</v>
      </c>
      <c r="F703" s="168" t="str">
        <f t="shared" si="13"/>
        <v>-</v>
      </c>
    </row>
    <row r="704" spans="1:6" customFormat="1" ht="12.75" customHeight="1" x14ac:dyDescent="0.25">
      <c r="A704" s="167" t="s">
        <v>1406</v>
      </c>
      <c r="B704" s="128" t="s">
        <v>1407</v>
      </c>
      <c r="C704" s="44" t="s">
        <v>1406</v>
      </c>
      <c r="D704" s="256">
        <v>0</v>
      </c>
      <c r="E704" s="256">
        <v>0</v>
      </c>
      <c r="F704" s="168" t="str">
        <f t="shared" si="13"/>
        <v>-</v>
      </c>
    </row>
    <row r="705" spans="1:6" customFormat="1" ht="12.75" customHeight="1" x14ac:dyDescent="0.25">
      <c r="A705" s="167" t="s">
        <v>1408</v>
      </c>
      <c r="B705" s="128" t="s">
        <v>1409</v>
      </c>
      <c r="C705" s="44" t="s">
        <v>1408</v>
      </c>
      <c r="D705" s="256">
        <v>0</v>
      </c>
      <c r="E705" s="256">
        <v>0</v>
      </c>
      <c r="F705" s="168" t="str">
        <f t="shared" si="13"/>
        <v>-</v>
      </c>
    </row>
    <row r="706" spans="1:6" customFormat="1" ht="12.75" customHeight="1" x14ac:dyDescent="0.25">
      <c r="A706" s="167" t="s">
        <v>1410</v>
      </c>
      <c r="B706" s="128" t="s">
        <v>1411</v>
      </c>
      <c r="C706" s="44" t="s">
        <v>1410</v>
      </c>
      <c r="D706" s="256">
        <v>0</v>
      </c>
      <c r="E706" s="256">
        <v>0</v>
      </c>
      <c r="F706" s="168" t="str">
        <f t="shared" si="13"/>
        <v>-</v>
      </c>
    </row>
    <row r="707" spans="1:6" customFormat="1" ht="12.75" customHeight="1" x14ac:dyDescent="0.25">
      <c r="A707" s="167" t="s">
        <v>1412</v>
      </c>
      <c r="B707" s="128" t="s">
        <v>1413</v>
      </c>
      <c r="C707" s="44" t="s">
        <v>1412</v>
      </c>
      <c r="D707" s="256">
        <v>0</v>
      </c>
      <c r="E707" s="256">
        <v>0</v>
      </c>
      <c r="F707" s="168" t="str">
        <f t="shared" si="13"/>
        <v>-</v>
      </c>
    </row>
    <row r="708" spans="1:6" customFormat="1" ht="24" customHeight="1" x14ac:dyDescent="0.25">
      <c r="A708" s="167" t="s">
        <v>1414</v>
      </c>
      <c r="B708" s="173" t="s">
        <v>1415</v>
      </c>
      <c r="C708" s="44" t="s">
        <v>1414</v>
      </c>
      <c r="D708" s="256">
        <v>0</v>
      </c>
      <c r="E708" s="256">
        <v>0</v>
      </c>
      <c r="F708" s="168" t="str">
        <f t="shared" si="13"/>
        <v>-</v>
      </c>
    </row>
    <row r="709" spans="1:6" customFormat="1" ht="24" customHeight="1" x14ac:dyDescent="0.25">
      <c r="A709" s="167" t="s">
        <v>1416</v>
      </c>
      <c r="B709" s="128" t="s">
        <v>1417</v>
      </c>
      <c r="C709" s="44" t="s">
        <v>1416</v>
      </c>
      <c r="D709" s="256">
        <v>0</v>
      </c>
      <c r="E709" s="256">
        <v>0</v>
      </c>
      <c r="F709" s="168" t="str">
        <f t="shared" si="13"/>
        <v>-</v>
      </c>
    </row>
    <row r="710" spans="1:6" customFormat="1" ht="12.75" customHeight="1" x14ac:dyDescent="0.25">
      <c r="A710" s="167" t="s">
        <v>1418</v>
      </c>
      <c r="B710" s="128" t="s">
        <v>1419</v>
      </c>
      <c r="C710" s="44" t="s">
        <v>1418</v>
      </c>
      <c r="D710" s="256">
        <v>12229.36</v>
      </c>
      <c r="E710" s="256">
        <v>12908.87</v>
      </c>
      <c r="F710" s="168">
        <f t="shared" si="13"/>
        <v>105.55638234543754</v>
      </c>
    </row>
    <row r="711" spans="1:6" customFormat="1" ht="12.75" customHeight="1" x14ac:dyDescent="0.25">
      <c r="A711" s="167" t="s">
        <v>1420</v>
      </c>
      <c r="B711" s="128" t="s">
        <v>1421</v>
      </c>
      <c r="C711" s="44" t="s">
        <v>1420</v>
      </c>
      <c r="D711" s="256">
        <v>0</v>
      </c>
      <c r="E711" s="256">
        <v>0</v>
      </c>
      <c r="F711" s="168" t="str">
        <f t="shared" si="13"/>
        <v>-</v>
      </c>
    </row>
    <row r="712" spans="1:6" customFormat="1" ht="12.75" customHeight="1" x14ac:dyDescent="0.25">
      <c r="A712" s="167" t="s">
        <v>1422</v>
      </c>
      <c r="B712" s="128" t="s">
        <v>1423</v>
      </c>
      <c r="C712" s="44" t="s">
        <v>1422</v>
      </c>
      <c r="D712" s="256">
        <v>0</v>
      </c>
      <c r="E712" s="256">
        <v>0</v>
      </c>
      <c r="F712" s="168" t="str">
        <f t="shared" si="13"/>
        <v>-</v>
      </c>
    </row>
    <row r="713" spans="1:6" customFormat="1" ht="24" customHeight="1" x14ac:dyDescent="0.25">
      <c r="A713" s="167" t="s">
        <v>1424</v>
      </c>
      <c r="B713" s="128" t="s">
        <v>1425</v>
      </c>
      <c r="C713" s="44" t="s">
        <v>1424</v>
      </c>
      <c r="D713" s="256">
        <v>0</v>
      </c>
      <c r="E713" s="256">
        <v>0</v>
      </c>
      <c r="F713" s="168" t="str">
        <f t="shared" ref="F713:F776" si="14">IF(D713&lt;&gt;0,IF(E713/D713&gt;=100,"&gt;&gt;100",E713/D713*100),"-")</f>
        <v>-</v>
      </c>
    </row>
    <row r="714" spans="1:6" customFormat="1" ht="24" customHeight="1" x14ac:dyDescent="0.25">
      <c r="A714" s="167" t="s">
        <v>1426</v>
      </c>
      <c r="B714" s="128" t="s">
        <v>1427</v>
      </c>
      <c r="C714" s="44" t="s">
        <v>1426</v>
      </c>
      <c r="D714" s="256">
        <v>0</v>
      </c>
      <c r="E714" s="256">
        <v>0</v>
      </c>
      <c r="F714" s="168" t="str">
        <f t="shared" si="14"/>
        <v>-</v>
      </c>
    </row>
    <row r="715" spans="1:6" customFormat="1" ht="24" customHeight="1" x14ac:dyDescent="0.25">
      <c r="A715" s="167" t="s">
        <v>1428</v>
      </c>
      <c r="B715" s="128" t="s">
        <v>1429</v>
      </c>
      <c r="C715" s="44" t="s">
        <v>1428</v>
      </c>
      <c r="D715" s="256">
        <v>0</v>
      </c>
      <c r="E715" s="256">
        <v>0</v>
      </c>
      <c r="F715" s="168" t="str">
        <f t="shared" si="14"/>
        <v>-</v>
      </c>
    </row>
    <row r="716" spans="1:6" customFormat="1" ht="12.75" customHeight="1" x14ac:dyDescent="0.25">
      <c r="A716" s="167" t="s">
        <v>1430</v>
      </c>
      <c r="B716" s="128" t="s">
        <v>1431</v>
      </c>
      <c r="C716" s="44" t="s">
        <v>1430</v>
      </c>
      <c r="D716" s="256">
        <v>0</v>
      </c>
      <c r="E716" s="256">
        <v>0</v>
      </c>
      <c r="F716" s="168" t="str">
        <f t="shared" si="14"/>
        <v>-</v>
      </c>
    </row>
    <row r="717" spans="1:6" customFormat="1" ht="12.75" customHeight="1" x14ac:dyDescent="0.25">
      <c r="A717" s="167" t="s">
        <v>1432</v>
      </c>
      <c r="B717" s="128" t="s">
        <v>1433</v>
      </c>
      <c r="C717" s="44" t="s">
        <v>1432</v>
      </c>
      <c r="D717" s="256">
        <v>0</v>
      </c>
      <c r="E717" s="256">
        <v>1639.44</v>
      </c>
      <c r="F717" s="168" t="str">
        <f t="shared" si="14"/>
        <v>-</v>
      </c>
    </row>
    <row r="718" spans="1:6" customFormat="1" ht="12.75" customHeight="1" x14ac:dyDescent="0.25">
      <c r="A718" s="167" t="s">
        <v>1434</v>
      </c>
      <c r="B718" s="128" t="s">
        <v>1435</v>
      </c>
      <c r="C718" s="44" t="s">
        <v>1434</v>
      </c>
      <c r="D718" s="256">
        <v>2198.94</v>
      </c>
      <c r="E718" s="256">
        <v>2266.38</v>
      </c>
      <c r="F718" s="168">
        <f t="shared" si="14"/>
        <v>103.0669322491746</v>
      </c>
    </row>
    <row r="719" spans="1:6" customFormat="1" ht="12.75" customHeight="1" x14ac:dyDescent="0.25">
      <c r="A719" s="167" t="s">
        <v>1436</v>
      </c>
      <c r="B719" s="128" t="s">
        <v>1437</v>
      </c>
      <c r="C719" s="44" t="s">
        <v>1436</v>
      </c>
      <c r="D719" s="256">
        <v>0</v>
      </c>
      <c r="E719" s="256">
        <v>0</v>
      </c>
      <c r="F719" s="168" t="str">
        <f t="shared" si="14"/>
        <v>-</v>
      </c>
    </row>
    <row r="720" spans="1:6" customFormat="1" ht="12.75" customHeight="1" x14ac:dyDescent="0.25">
      <c r="A720" s="167" t="s">
        <v>1438</v>
      </c>
      <c r="B720" s="128" t="s">
        <v>1439</v>
      </c>
      <c r="C720" s="44" t="s">
        <v>1438</v>
      </c>
      <c r="D720" s="256">
        <v>0</v>
      </c>
      <c r="E720" s="256">
        <v>0</v>
      </c>
      <c r="F720" s="168" t="str">
        <f t="shared" si="14"/>
        <v>-</v>
      </c>
    </row>
    <row r="721" spans="1:6" customFormat="1" ht="12.75" customHeight="1" x14ac:dyDescent="0.25">
      <c r="A721" s="167" t="s">
        <v>1440</v>
      </c>
      <c r="B721" s="128" t="s">
        <v>1441</v>
      </c>
      <c r="C721" s="44" t="s">
        <v>1440</v>
      </c>
      <c r="D721" s="256">
        <v>3717.34</v>
      </c>
      <c r="E721" s="256">
        <v>3136.95</v>
      </c>
      <c r="F721" s="168">
        <f t="shared" si="14"/>
        <v>84.386954112349144</v>
      </c>
    </row>
    <row r="722" spans="1:6" customFormat="1" ht="12.75" customHeight="1" x14ac:dyDescent="0.25">
      <c r="A722" s="167" t="s">
        <v>1442</v>
      </c>
      <c r="B722" s="128" t="s">
        <v>1443</v>
      </c>
      <c r="C722" s="44" t="s">
        <v>1442</v>
      </c>
      <c r="D722" s="256">
        <v>333.36</v>
      </c>
      <c r="E722" s="256">
        <v>675.24</v>
      </c>
      <c r="F722" s="168">
        <f t="shared" si="14"/>
        <v>202.5557955363571</v>
      </c>
    </row>
    <row r="723" spans="1:6" customFormat="1" ht="12.75" customHeight="1" x14ac:dyDescent="0.25">
      <c r="A723" s="167" t="s">
        <v>1444</v>
      </c>
      <c r="B723" s="128" t="s">
        <v>1445</v>
      </c>
      <c r="C723" s="44" t="s">
        <v>1444</v>
      </c>
      <c r="D723" s="256">
        <v>0</v>
      </c>
      <c r="E723" s="256">
        <v>0</v>
      </c>
      <c r="F723" s="168" t="str">
        <f t="shared" si="14"/>
        <v>-</v>
      </c>
    </row>
    <row r="724" spans="1:6" customFormat="1" ht="12.75" customHeight="1" x14ac:dyDescent="0.25">
      <c r="A724" s="167" t="s">
        <v>1446</v>
      </c>
      <c r="B724" s="128" t="s">
        <v>1447</v>
      </c>
      <c r="C724" s="44" t="s">
        <v>1446</v>
      </c>
      <c r="D724" s="256">
        <v>0</v>
      </c>
      <c r="E724" s="256">
        <v>0</v>
      </c>
      <c r="F724" s="168" t="str">
        <f t="shared" si="14"/>
        <v>-</v>
      </c>
    </row>
    <row r="725" spans="1:6" customFormat="1" ht="12.75" customHeight="1" x14ac:dyDescent="0.25">
      <c r="A725" s="167" t="s">
        <v>1448</v>
      </c>
      <c r="B725" s="128" t="s">
        <v>1449</v>
      </c>
      <c r="C725" s="44" t="s">
        <v>1448</v>
      </c>
      <c r="D725" s="256">
        <v>0</v>
      </c>
      <c r="E725" s="256">
        <v>0</v>
      </c>
      <c r="F725" s="168" t="str">
        <f t="shared" si="14"/>
        <v>-</v>
      </c>
    </row>
    <row r="726" spans="1:6" customFormat="1" ht="12.75" customHeight="1" x14ac:dyDescent="0.25">
      <c r="A726" s="167" t="s">
        <v>1450</v>
      </c>
      <c r="B726" s="128" t="s">
        <v>1451</v>
      </c>
      <c r="C726" s="44" t="s">
        <v>1450</v>
      </c>
      <c r="D726" s="256">
        <v>1247.98</v>
      </c>
      <c r="E726" s="256">
        <v>1428.75</v>
      </c>
      <c r="F726" s="168">
        <f t="shared" si="14"/>
        <v>114.48500777256045</v>
      </c>
    </row>
    <row r="727" spans="1:6" customFormat="1" ht="12.75" customHeight="1" x14ac:dyDescent="0.25">
      <c r="A727" s="167" t="s">
        <v>1452</v>
      </c>
      <c r="B727" s="128" t="s">
        <v>1453</v>
      </c>
      <c r="C727" s="44" t="s">
        <v>1452</v>
      </c>
      <c r="D727" s="256">
        <v>0</v>
      </c>
      <c r="E727" s="256">
        <v>0</v>
      </c>
      <c r="F727" s="168" t="str">
        <f t="shared" si="14"/>
        <v>-</v>
      </c>
    </row>
    <row r="728" spans="1:6" customFormat="1" ht="12.75" customHeight="1" x14ac:dyDescent="0.25">
      <c r="A728" s="167" t="s">
        <v>1454</v>
      </c>
      <c r="B728" s="128" t="s">
        <v>1455</v>
      </c>
      <c r="C728" s="44" t="s">
        <v>1454</v>
      </c>
      <c r="D728" s="256">
        <v>0</v>
      </c>
      <c r="E728" s="256">
        <v>0</v>
      </c>
      <c r="F728" s="168" t="str">
        <f t="shared" si="14"/>
        <v>-</v>
      </c>
    </row>
    <row r="729" spans="1:6" customFormat="1" ht="12.75" customHeight="1" x14ac:dyDescent="0.25">
      <c r="A729" s="167" t="s">
        <v>1456</v>
      </c>
      <c r="B729" s="128" t="s">
        <v>1457</v>
      </c>
      <c r="C729" s="44" t="s">
        <v>1456</v>
      </c>
      <c r="D729" s="256">
        <v>0</v>
      </c>
      <c r="E729" s="256">
        <v>0</v>
      </c>
      <c r="F729" s="168" t="str">
        <f t="shared" si="14"/>
        <v>-</v>
      </c>
    </row>
    <row r="730" spans="1:6" customFormat="1" ht="12.75" customHeight="1" x14ac:dyDescent="0.25">
      <c r="A730" s="167" t="s">
        <v>1458</v>
      </c>
      <c r="B730" s="128" t="s">
        <v>1459</v>
      </c>
      <c r="C730" s="44" t="s">
        <v>1458</v>
      </c>
      <c r="D730" s="256">
        <v>0</v>
      </c>
      <c r="E730" s="256">
        <v>0</v>
      </c>
      <c r="F730" s="168" t="str">
        <f t="shared" si="14"/>
        <v>-</v>
      </c>
    </row>
    <row r="731" spans="1:6" customFormat="1" ht="12.75" customHeight="1" x14ac:dyDescent="0.25">
      <c r="A731" s="167" t="s">
        <v>1460</v>
      </c>
      <c r="B731" s="128" t="s">
        <v>1461</v>
      </c>
      <c r="C731" s="44" t="s">
        <v>1460</v>
      </c>
      <c r="D731" s="256">
        <v>0</v>
      </c>
      <c r="E731" s="256">
        <v>0</v>
      </c>
      <c r="F731" s="168" t="str">
        <f t="shared" si="14"/>
        <v>-</v>
      </c>
    </row>
    <row r="732" spans="1:6" customFormat="1" ht="12.75" customHeight="1" x14ac:dyDescent="0.25">
      <c r="A732" s="167" t="s">
        <v>1462</v>
      </c>
      <c r="B732" s="128" t="s">
        <v>1463</v>
      </c>
      <c r="C732" s="44" t="s">
        <v>1462</v>
      </c>
      <c r="D732" s="256">
        <v>0</v>
      </c>
      <c r="E732" s="256">
        <v>0</v>
      </c>
      <c r="F732" s="168" t="str">
        <f t="shared" si="14"/>
        <v>-</v>
      </c>
    </row>
    <row r="733" spans="1:6" customFormat="1" ht="12.75" customHeight="1" x14ac:dyDescent="0.25">
      <c r="A733" s="167" t="s">
        <v>1464</v>
      </c>
      <c r="B733" s="128" t="s">
        <v>1465</v>
      </c>
      <c r="C733" s="44" t="s">
        <v>1464</v>
      </c>
      <c r="D733" s="256">
        <v>0</v>
      </c>
      <c r="E733" s="256">
        <v>0</v>
      </c>
      <c r="F733" s="168" t="str">
        <f t="shared" si="14"/>
        <v>-</v>
      </c>
    </row>
    <row r="734" spans="1:6" customFormat="1" ht="12.75" customHeight="1" x14ac:dyDescent="0.25">
      <c r="A734" s="167" t="s">
        <v>1466</v>
      </c>
      <c r="B734" s="128" t="s">
        <v>1467</v>
      </c>
      <c r="C734" s="44" t="s">
        <v>1466</v>
      </c>
      <c r="D734" s="256">
        <v>0</v>
      </c>
      <c r="E734" s="256">
        <v>0</v>
      </c>
      <c r="F734" s="168" t="str">
        <f t="shared" si="14"/>
        <v>-</v>
      </c>
    </row>
    <row r="735" spans="1:6" customFormat="1" ht="12.75" customHeight="1" x14ac:dyDescent="0.25">
      <c r="A735" s="167" t="s">
        <v>1468</v>
      </c>
      <c r="B735" s="128" t="s">
        <v>1469</v>
      </c>
      <c r="C735" s="44" t="s">
        <v>1468</v>
      </c>
      <c r="D735" s="256">
        <v>0</v>
      </c>
      <c r="E735" s="256">
        <v>0</v>
      </c>
      <c r="F735" s="168" t="str">
        <f t="shared" si="14"/>
        <v>-</v>
      </c>
    </row>
    <row r="736" spans="1:6" customFormat="1" ht="12.75" customHeight="1" x14ac:dyDescent="0.25">
      <c r="A736" s="167" t="s">
        <v>1470</v>
      </c>
      <c r="B736" s="128" t="s">
        <v>1471</v>
      </c>
      <c r="C736" s="44" t="s">
        <v>1470</v>
      </c>
      <c r="D736" s="256">
        <v>0</v>
      </c>
      <c r="E736" s="256">
        <v>0</v>
      </c>
      <c r="F736" s="168" t="str">
        <f t="shared" si="14"/>
        <v>-</v>
      </c>
    </row>
    <row r="737" spans="1:6" customFormat="1" ht="12.75" customHeight="1" x14ac:dyDescent="0.25">
      <c r="A737" s="167" t="s">
        <v>1472</v>
      </c>
      <c r="B737" s="128" t="s">
        <v>1473</v>
      </c>
      <c r="C737" s="44" t="s">
        <v>1472</v>
      </c>
      <c r="D737" s="256">
        <v>0</v>
      </c>
      <c r="E737" s="256">
        <v>0</v>
      </c>
      <c r="F737" s="168" t="str">
        <f t="shared" si="14"/>
        <v>-</v>
      </c>
    </row>
    <row r="738" spans="1:6" customFormat="1" ht="12.75" customHeight="1" x14ac:dyDescent="0.25">
      <c r="A738" s="167" t="s">
        <v>1474</v>
      </c>
      <c r="B738" s="128" t="s">
        <v>1475</v>
      </c>
      <c r="C738" s="44" t="s">
        <v>1474</v>
      </c>
      <c r="D738" s="256">
        <v>0</v>
      </c>
      <c r="E738" s="256">
        <v>0</v>
      </c>
      <c r="F738" s="168" t="str">
        <f t="shared" si="14"/>
        <v>-</v>
      </c>
    </row>
    <row r="739" spans="1:6" customFormat="1" ht="12.75" customHeight="1" x14ac:dyDescent="0.25">
      <c r="A739" s="167" t="s">
        <v>1476</v>
      </c>
      <c r="B739" s="128" t="s">
        <v>1477</v>
      </c>
      <c r="C739" s="44" t="s">
        <v>1476</v>
      </c>
      <c r="D739" s="256">
        <v>0</v>
      </c>
      <c r="E739" s="256">
        <v>0</v>
      </c>
      <c r="F739" s="168" t="str">
        <f t="shared" si="14"/>
        <v>-</v>
      </c>
    </row>
    <row r="740" spans="1:6" customFormat="1" ht="12.75" customHeight="1" x14ac:dyDescent="0.25">
      <c r="A740" s="167" t="s">
        <v>1478</v>
      </c>
      <c r="B740" s="128" t="s">
        <v>1479</v>
      </c>
      <c r="C740" s="44" t="s">
        <v>1478</v>
      </c>
      <c r="D740" s="256">
        <v>0</v>
      </c>
      <c r="E740" s="256">
        <v>0</v>
      </c>
      <c r="F740" s="168" t="str">
        <f t="shared" si="14"/>
        <v>-</v>
      </c>
    </row>
    <row r="741" spans="1:6" customFormat="1" ht="24" customHeight="1" x14ac:dyDescent="0.25">
      <c r="A741" s="167" t="s">
        <v>1480</v>
      </c>
      <c r="B741" s="128" t="s">
        <v>1481</v>
      </c>
      <c r="C741" s="44" t="s">
        <v>1480</v>
      </c>
      <c r="D741" s="256">
        <v>0</v>
      </c>
      <c r="E741" s="256">
        <v>0</v>
      </c>
      <c r="F741" s="168" t="str">
        <f t="shared" si="14"/>
        <v>-</v>
      </c>
    </row>
    <row r="742" spans="1:6" customFormat="1" ht="24" customHeight="1" x14ac:dyDescent="0.25">
      <c r="A742" s="167" t="s">
        <v>1482</v>
      </c>
      <c r="B742" s="128" t="s">
        <v>1483</v>
      </c>
      <c r="C742" s="44" t="s">
        <v>1482</v>
      </c>
      <c r="D742" s="256">
        <v>0</v>
      </c>
      <c r="E742" s="256">
        <v>0</v>
      </c>
      <c r="F742" s="168" t="str">
        <f t="shared" si="14"/>
        <v>-</v>
      </c>
    </row>
    <row r="743" spans="1:6" customFormat="1" ht="24" customHeight="1" x14ac:dyDescent="0.25">
      <c r="A743" s="167" t="s">
        <v>1484</v>
      </c>
      <c r="B743" s="173" t="s">
        <v>1485</v>
      </c>
      <c r="C743" s="44" t="s">
        <v>1484</v>
      </c>
      <c r="D743" s="256">
        <v>0</v>
      </c>
      <c r="E743" s="256">
        <v>0</v>
      </c>
      <c r="F743" s="168" t="str">
        <f t="shared" si="14"/>
        <v>-</v>
      </c>
    </row>
    <row r="744" spans="1:6" customFormat="1" ht="24" customHeight="1" x14ac:dyDescent="0.25">
      <c r="A744" s="167" t="s">
        <v>1486</v>
      </c>
      <c r="B744" s="173" t="s">
        <v>1487</v>
      </c>
      <c r="C744" s="44" t="s">
        <v>1486</v>
      </c>
      <c r="D744" s="256">
        <v>0</v>
      </c>
      <c r="E744" s="256">
        <v>0</v>
      </c>
      <c r="F744" s="168" t="str">
        <f t="shared" si="14"/>
        <v>-</v>
      </c>
    </row>
    <row r="745" spans="1:6" customFormat="1" ht="12.75" customHeight="1" x14ac:dyDescent="0.25">
      <c r="A745" s="167" t="s">
        <v>1488</v>
      </c>
      <c r="B745" s="128" t="s">
        <v>1489</v>
      </c>
      <c r="C745" s="44" t="s">
        <v>1488</v>
      </c>
      <c r="D745" s="256">
        <v>0</v>
      </c>
      <c r="E745" s="256">
        <v>0</v>
      </c>
      <c r="F745" s="168" t="str">
        <f t="shared" si="14"/>
        <v>-</v>
      </c>
    </row>
    <row r="746" spans="1:6" customFormat="1" ht="12.75" customHeight="1" x14ac:dyDescent="0.25">
      <c r="A746" s="167" t="s">
        <v>1490</v>
      </c>
      <c r="B746" s="128" t="s">
        <v>1491</v>
      </c>
      <c r="C746" s="44" t="s">
        <v>1490</v>
      </c>
      <c r="D746" s="256">
        <v>0</v>
      </c>
      <c r="E746" s="256">
        <v>0</v>
      </c>
      <c r="F746" s="168" t="str">
        <f t="shared" si="14"/>
        <v>-</v>
      </c>
    </row>
    <row r="747" spans="1:6" customFormat="1" ht="12.75" customHeight="1" x14ac:dyDescent="0.25">
      <c r="A747" s="167" t="s">
        <v>1492</v>
      </c>
      <c r="B747" s="128" t="s">
        <v>1493</v>
      </c>
      <c r="C747" s="44" t="s">
        <v>1492</v>
      </c>
      <c r="D747" s="256">
        <v>0</v>
      </c>
      <c r="E747" s="256">
        <v>0</v>
      </c>
      <c r="F747" s="168" t="str">
        <f t="shared" si="14"/>
        <v>-</v>
      </c>
    </row>
    <row r="748" spans="1:6" customFormat="1" ht="24" customHeight="1" x14ac:dyDescent="0.25">
      <c r="A748" s="167" t="s">
        <v>1494</v>
      </c>
      <c r="B748" s="128" t="s">
        <v>1495</v>
      </c>
      <c r="C748" s="44" t="s">
        <v>1494</v>
      </c>
      <c r="D748" s="256">
        <v>0</v>
      </c>
      <c r="E748" s="256">
        <v>0</v>
      </c>
      <c r="F748" s="168" t="str">
        <f t="shared" si="14"/>
        <v>-</v>
      </c>
    </row>
    <row r="749" spans="1:6" customFormat="1" ht="12.75" customHeight="1" x14ac:dyDescent="0.25">
      <c r="A749" s="167" t="s">
        <v>1496</v>
      </c>
      <c r="B749" s="128" t="s">
        <v>1497</v>
      </c>
      <c r="C749" s="44" t="s">
        <v>1496</v>
      </c>
      <c r="D749" s="256">
        <v>0</v>
      </c>
      <c r="E749" s="256">
        <v>0</v>
      </c>
      <c r="F749" s="168" t="str">
        <f t="shared" si="14"/>
        <v>-</v>
      </c>
    </row>
    <row r="750" spans="1:6" customFormat="1" ht="12.75" customHeight="1" x14ac:dyDescent="0.25">
      <c r="A750" s="167" t="s">
        <v>1498</v>
      </c>
      <c r="B750" s="128" t="s">
        <v>1499</v>
      </c>
      <c r="C750" s="44" t="s">
        <v>1498</v>
      </c>
      <c r="D750" s="256">
        <v>0</v>
      </c>
      <c r="E750" s="256">
        <v>0</v>
      </c>
      <c r="F750" s="168" t="str">
        <f t="shared" si="14"/>
        <v>-</v>
      </c>
    </row>
    <row r="751" spans="1:6" customFormat="1" ht="12.75" customHeight="1" x14ac:dyDescent="0.25">
      <c r="A751" s="167" t="s">
        <v>1500</v>
      </c>
      <c r="B751" s="128" t="s">
        <v>1501</v>
      </c>
      <c r="C751" s="44" t="s">
        <v>1500</v>
      </c>
      <c r="D751" s="256">
        <v>0</v>
      </c>
      <c r="E751" s="256">
        <v>0</v>
      </c>
      <c r="F751" s="168" t="str">
        <f t="shared" si="14"/>
        <v>-</v>
      </c>
    </row>
    <row r="752" spans="1:6" customFormat="1" ht="12.75" customHeight="1" x14ac:dyDescent="0.25">
      <c r="A752" s="167" t="s">
        <v>1502</v>
      </c>
      <c r="B752" s="128" t="s">
        <v>1503</v>
      </c>
      <c r="C752" s="44" t="s">
        <v>1502</v>
      </c>
      <c r="D752" s="256">
        <v>0</v>
      </c>
      <c r="E752" s="256">
        <v>0</v>
      </c>
      <c r="F752" s="168" t="str">
        <f t="shared" si="14"/>
        <v>-</v>
      </c>
    </row>
    <row r="753" spans="1:6" customFormat="1" ht="12.75" customHeight="1" x14ac:dyDescent="0.25">
      <c r="A753" s="167" t="s">
        <v>1504</v>
      </c>
      <c r="B753" s="128" t="s">
        <v>1505</v>
      </c>
      <c r="C753" s="44" t="s">
        <v>1504</v>
      </c>
      <c r="D753" s="256">
        <v>0</v>
      </c>
      <c r="E753" s="256">
        <v>0</v>
      </c>
      <c r="F753" s="168" t="str">
        <f t="shared" si="14"/>
        <v>-</v>
      </c>
    </row>
    <row r="754" spans="1:6" customFormat="1" ht="12.75" customHeight="1" x14ac:dyDescent="0.25">
      <c r="A754" s="167" t="s">
        <v>1506</v>
      </c>
      <c r="B754" s="128" t="s">
        <v>1507</v>
      </c>
      <c r="C754" s="44" t="s">
        <v>1506</v>
      </c>
      <c r="D754" s="256">
        <v>0</v>
      </c>
      <c r="E754" s="256">
        <v>0</v>
      </c>
      <c r="F754" s="168" t="str">
        <f t="shared" si="14"/>
        <v>-</v>
      </c>
    </row>
    <row r="755" spans="1:6" customFormat="1" ht="12.75" customHeight="1" x14ac:dyDescent="0.25">
      <c r="A755" s="167" t="s">
        <v>1508</v>
      </c>
      <c r="B755" s="128" t="s">
        <v>1509</v>
      </c>
      <c r="C755" s="44" t="s">
        <v>1508</v>
      </c>
      <c r="D755" s="256">
        <v>0</v>
      </c>
      <c r="E755" s="256">
        <v>0</v>
      </c>
      <c r="F755" s="168" t="str">
        <f t="shared" si="14"/>
        <v>-</v>
      </c>
    </row>
    <row r="756" spans="1:6" customFormat="1" ht="24" customHeight="1" x14ac:dyDescent="0.25">
      <c r="A756" s="167" t="s">
        <v>1510</v>
      </c>
      <c r="B756" s="173" t="s">
        <v>1511</v>
      </c>
      <c r="C756" s="44" t="s">
        <v>1510</v>
      </c>
      <c r="D756" s="256">
        <v>0</v>
      </c>
      <c r="E756" s="256">
        <v>0</v>
      </c>
      <c r="F756" s="168" t="str">
        <f t="shared" si="14"/>
        <v>-</v>
      </c>
    </row>
    <row r="757" spans="1:6" customFormat="1" ht="24" customHeight="1" x14ac:dyDescent="0.25">
      <c r="A757" s="167" t="s">
        <v>1512</v>
      </c>
      <c r="B757" s="128" t="s">
        <v>1513</v>
      </c>
      <c r="C757" s="44" t="s">
        <v>1512</v>
      </c>
      <c r="D757" s="256">
        <v>0</v>
      </c>
      <c r="E757" s="256">
        <v>0</v>
      </c>
      <c r="F757" s="168" t="str">
        <f t="shared" si="14"/>
        <v>-</v>
      </c>
    </row>
    <row r="758" spans="1:6" customFormat="1" ht="12.75" customHeight="1" x14ac:dyDescent="0.25">
      <c r="A758" s="167" t="s">
        <v>1514</v>
      </c>
      <c r="B758" s="128" t="s">
        <v>1515</v>
      </c>
      <c r="C758" s="44" t="s">
        <v>1514</v>
      </c>
      <c r="D758" s="256">
        <v>0</v>
      </c>
      <c r="E758" s="256">
        <v>0</v>
      </c>
      <c r="F758" s="168" t="str">
        <f t="shared" si="14"/>
        <v>-</v>
      </c>
    </row>
    <row r="759" spans="1:6" customFormat="1" ht="12.75" customHeight="1" x14ac:dyDescent="0.25">
      <c r="A759" s="167" t="s">
        <v>1516</v>
      </c>
      <c r="B759" s="128" t="s">
        <v>1517</v>
      </c>
      <c r="C759" s="44" t="s">
        <v>1516</v>
      </c>
      <c r="D759" s="256">
        <v>0</v>
      </c>
      <c r="E759" s="256">
        <v>0</v>
      </c>
      <c r="F759" s="168" t="str">
        <f t="shared" si="14"/>
        <v>-</v>
      </c>
    </row>
    <row r="760" spans="1:6" customFormat="1" ht="12.75" customHeight="1" x14ac:dyDescent="0.25">
      <c r="A760" s="167" t="s">
        <v>1518</v>
      </c>
      <c r="B760" s="128" t="s">
        <v>1519</v>
      </c>
      <c r="C760" s="44" t="s">
        <v>1518</v>
      </c>
      <c r="D760" s="256">
        <v>0</v>
      </c>
      <c r="E760" s="256">
        <v>0</v>
      </c>
      <c r="F760" s="168" t="str">
        <f t="shared" si="14"/>
        <v>-</v>
      </c>
    </row>
    <row r="761" spans="1:6" customFormat="1" ht="12.75" customHeight="1" x14ac:dyDescent="0.25">
      <c r="A761" s="167" t="s">
        <v>1520</v>
      </c>
      <c r="B761" s="128" t="s">
        <v>1521</v>
      </c>
      <c r="C761" s="44" t="s">
        <v>1520</v>
      </c>
      <c r="D761" s="256">
        <v>0</v>
      </c>
      <c r="E761" s="256">
        <v>0</v>
      </c>
      <c r="F761" s="168" t="str">
        <f t="shared" si="14"/>
        <v>-</v>
      </c>
    </row>
    <row r="762" spans="1:6" customFormat="1" ht="12.75" customHeight="1" x14ac:dyDescent="0.25">
      <c r="A762" s="167" t="s">
        <v>1522</v>
      </c>
      <c r="B762" s="128" t="s">
        <v>1523</v>
      </c>
      <c r="C762" s="44" t="s">
        <v>1522</v>
      </c>
      <c r="D762" s="256">
        <v>0</v>
      </c>
      <c r="E762" s="256">
        <v>0</v>
      </c>
      <c r="F762" s="168" t="str">
        <f t="shared" si="14"/>
        <v>-</v>
      </c>
    </row>
    <row r="763" spans="1:6" customFormat="1" ht="12.75" customHeight="1" x14ac:dyDescent="0.25">
      <c r="A763" s="167" t="s">
        <v>1524</v>
      </c>
      <c r="B763" s="128" t="s">
        <v>1525</v>
      </c>
      <c r="C763" s="44" t="s">
        <v>1524</v>
      </c>
      <c r="D763" s="256">
        <v>0</v>
      </c>
      <c r="E763" s="256">
        <v>0</v>
      </c>
      <c r="F763" s="168" t="str">
        <f t="shared" si="14"/>
        <v>-</v>
      </c>
    </row>
    <row r="764" spans="1:6" customFormat="1" ht="12.75" customHeight="1" x14ac:dyDescent="0.25">
      <c r="A764" s="167" t="s">
        <v>1526</v>
      </c>
      <c r="B764" s="128" t="s">
        <v>1527</v>
      </c>
      <c r="C764" s="44" t="s">
        <v>1526</v>
      </c>
      <c r="D764" s="256">
        <v>0</v>
      </c>
      <c r="E764" s="256">
        <v>0</v>
      </c>
      <c r="F764" s="168" t="str">
        <f t="shared" si="14"/>
        <v>-</v>
      </c>
    </row>
    <row r="765" spans="1:6" customFormat="1" ht="12.75" customHeight="1" x14ac:dyDescent="0.25">
      <c r="A765" s="167" t="s">
        <v>1528</v>
      </c>
      <c r="B765" s="128" t="s">
        <v>1529</v>
      </c>
      <c r="C765" s="44" t="s">
        <v>1528</v>
      </c>
      <c r="D765" s="256">
        <v>0</v>
      </c>
      <c r="E765" s="256">
        <v>0</v>
      </c>
      <c r="F765" s="168" t="str">
        <f t="shared" si="14"/>
        <v>-</v>
      </c>
    </row>
    <row r="766" spans="1:6" customFormat="1" ht="12.75" customHeight="1" x14ac:dyDescent="0.25">
      <c r="A766" s="167" t="s">
        <v>1530</v>
      </c>
      <c r="B766" s="128" t="s">
        <v>1531</v>
      </c>
      <c r="C766" s="44" t="s">
        <v>1530</v>
      </c>
      <c r="D766" s="256">
        <v>0</v>
      </c>
      <c r="E766" s="256">
        <v>0</v>
      </c>
      <c r="F766" s="168" t="str">
        <f t="shared" si="14"/>
        <v>-</v>
      </c>
    </row>
    <row r="767" spans="1:6" customFormat="1" ht="24" customHeight="1" x14ac:dyDescent="0.25">
      <c r="A767" s="167" t="s">
        <v>1532</v>
      </c>
      <c r="B767" s="173" t="s">
        <v>1533</v>
      </c>
      <c r="C767" s="44" t="s">
        <v>1532</v>
      </c>
      <c r="D767" s="256">
        <v>0</v>
      </c>
      <c r="E767" s="256">
        <v>0</v>
      </c>
      <c r="F767" s="168" t="str">
        <f t="shared" si="14"/>
        <v>-</v>
      </c>
    </row>
    <row r="768" spans="1:6" customFormat="1" ht="12.75" customHeight="1" x14ac:dyDescent="0.25">
      <c r="A768" s="167" t="s">
        <v>1534</v>
      </c>
      <c r="B768" s="128" t="s">
        <v>1535</v>
      </c>
      <c r="C768" s="44" t="s">
        <v>1534</v>
      </c>
      <c r="D768" s="256">
        <v>0</v>
      </c>
      <c r="E768" s="256">
        <v>0</v>
      </c>
      <c r="F768" s="168" t="str">
        <f t="shared" si="14"/>
        <v>-</v>
      </c>
    </row>
    <row r="769" spans="1:6" customFormat="1" ht="12.75" customHeight="1" x14ac:dyDescent="0.25">
      <c r="A769" s="167" t="s">
        <v>1536</v>
      </c>
      <c r="B769" s="128" t="s">
        <v>1537</v>
      </c>
      <c r="C769" s="44" t="s">
        <v>1536</v>
      </c>
      <c r="D769" s="256">
        <v>0</v>
      </c>
      <c r="E769" s="256">
        <v>0</v>
      </c>
      <c r="F769" s="168" t="str">
        <f t="shared" si="14"/>
        <v>-</v>
      </c>
    </row>
    <row r="770" spans="1:6" customFormat="1" ht="12.75" customHeight="1" x14ac:dyDescent="0.25">
      <c r="A770" s="167" t="s">
        <v>1538</v>
      </c>
      <c r="B770" s="128" t="s">
        <v>1539</v>
      </c>
      <c r="C770" s="44" t="s">
        <v>1538</v>
      </c>
      <c r="D770" s="256">
        <v>0</v>
      </c>
      <c r="E770" s="256">
        <v>0</v>
      </c>
      <c r="F770" s="168" t="str">
        <f t="shared" si="14"/>
        <v>-</v>
      </c>
    </row>
    <row r="771" spans="1:6" customFormat="1" ht="12.75" customHeight="1" x14ac:dyDescent="0.25">
      <c r="A771" s="167" t="s">
        <v>1540</v>
      </c>
      <c r="B771" s="128" t="s">
        <v>1541</v>
      </c>
      <c r="C771" s="44" t="s">
        <v>1540</v>
      </c>
      <c r="D771" s="256">
        <v>0</v>
      </c>
      <c r="E771" s="256">
        <v>0</v>
      </c>
      <c r="F771" s="168" t="str">
        <f t="shared" si="14"/>
        <v>-</v>
      </c>
    </row>
    <row r="772" spans="1:6" customFormat="1" ht="12.75" customHeight="1" x14ac:dyDescent="0.25">
      <c r="A772" s="167" t="s">
        <v>1542</v>
      </c>
      <c r="B772" s="128" t="s">
        <v>1543</v>
      </c>
      <c r="C772" s="44" t="s">
        <v>1542</v>
      </c>
      <c r="D772" s="256">
        <v>0</v>
      </c>
      <c r="E772" s="256">
        <v>0</v>
      </c>
      <c r="F772" s="168" t="str">
        <f t="shared" si="14"/>
        <v>-</v>
      </c>
    </row>
    <row r="773" spans="1:6" customFormat="1" ht="24" customHeight="1" x14ac:dyDescent="0.25">
      <c r="A773" s="167" t="s">
        <v>1544</v>
      </c>
      <c r="B773" s="128" t="s">
        <v>1545</v>
      </c>
      <c r="C773" s="44" t="s">
        <v>1544</v>
      </c>
      <c r="D773" s="256">
        <v>0</v>
      </c>
      <c r="E773" s="256">
        <v>0</v>
      </c>
      <c r="F773" s="168" t="str">
        <f t="shared" si="14"/>
        <v>-</v>
      </c>
    </row>
    <row r="774" spans="1:6" customFormat="1" ht="24" customHeight="1" x14ac:dyDescent="0.25">
      <c r="A774" s="167" t="s">
        <v>1546</v>
      </c>
      <c r="B774" s="173" t="s">
        <v>1547</v>
      </c>
      <c r="C774" s="44" t="s">
        <v>1546</v>
      </c>
      <c r="D774" s="256">
        <v>0</v>
      </c>
      <c r="E774" s="256">
        <v>0</v>
      </c>
      <c r="F774" s="168" t="str">
        <f t="shared" si="14"/>
        <v>-</v>
      </c>
    </row>
    <row r="775" spans="1:6" customFormat="1" ht="12.75" customHeight="1" x14ac:dyDescent="0.25">
      <c r="A775" s="167" t="s">
        <v>1548</v>
      </c>
      <c r="B775" s="173" t="s">
        <v>1549</v>
      </c>
      <c r="C775" s="44" t="s">
        <v>1548</v>
      </c>
      <c r="D775" s="256">
        <v>0</v>
      </c>
      <c r="E775" s="256">
        <v>0</v>
      </c>
      <c r="F775" s="168" t="str">
        <f t="shared" si="14"/>
        <v>-</v>
      </c>
    </row>
    <row r="776" spans="1:6" customFormat="1" ht="12.75" customHeight="1" x14ac:dyDescent="0.25">
      <c r="A776" s="167" t="s">
        <v>1550</v>
      </c>
      <c r="B776" s="173" t="s">
        <v>1551</v>
      </c>
      <c r="C776" s="44" t="s">
        <v>1550</v>
      </c>
      <c r="D776" s="256">
        <v>0</v>
      </c>
      <c r="E776" s="256">
        <v>0</v>
      </c>
      <c r="F776" s="168" t="str">
        <f t="shared" si="14"/>
        <v>-</v>
      </c>
    </row>
    <row r="777" spans="1:6" customFormat="1" ht="12.75" customHeight="1" x14ac:dyDescent="0.25">
      <c r="A777" s="167" t="s">
        <v>1552</v>
      </c>
      <c r="B777" s="173" t="s">
        <v>1553</v>
      </c>
      <c r="C777" s="44" t="s">
        <v>1552</v>
      </c>
      <c r="D777" s="256">
        <v>0</v>
      </c>
      <c r="E777" s="256">
        <v>0</v>
      </c>
      <c r="F777" s="168" t="str">
        <f t="shared" ref="F777:F840" si="15">IF(D777&lt;&gt;0,IF(E777/D777&gt;=100,"&gt;&gt;100",E777/D777*100),"-")</f>
        <v>-</v>
      </c>
    </row>
    <row r="778" spans="1:6" customFormat="1" ht="12.75" customHeight="1" x14ac:dyDescent="0.25">
      <c r="A778" s="167" t="s">
        <v>1554</v>
      </c>
      <c r="B778" s="173" t="s">
        <v>1555</v>
      </c>
      <c r="C778" s="44" t="s">
        <v>1554</v>
      </c>
      <c r="D778" s="256">
        <v>0</v>
      </c>
      <c r="E778" s="256">
        <v>0</v>
      </c>
      <c r="F778" s="168" t="str">
        <f t="shared" si="15"/>
        <v>-</v>
      </c>
    </row>
    <row r="779" spans="1:6" customFormat="1" ht="24" customHeight="1" x14ac:dyDescent="0.25">
      <c r="A779" s="167" t="s">
        <v>1556</v>
      </c>
      <c r="B779" s="173" t="s">
        <v>1557</v>
      </c>
      <c r="C779" s="44" t="s">
        <v>1556</v>
      </c>
      <c r="D779" s="256">
        <v>0</v>
      </c>
      <c r="E779" s="256">
        <v>0</v>
      </c>
      <c r="F779" s="168" t="str">
        <f t="shared" si="15"/>
        <v>-</v>
      </c>
    </row>
    <row r="780" spans="1:6" customFormat="1" ht="24" customHeight="1" x14ac:dyDescent="0.25">
      <c r="A780" s="167" t="s">
        <v>1558</v>
      </c>
      <c r="B780" s="173" t="s">
        <v>1559</v>
      </c>
      <c r="C780" s="44" t="s">
        <v>1558</v>
      </c>
      <c r="D780" s="256">
        <v>0</v>
      </c>
      <c r="E780" s="256">
        <v>0</v>
      </c>
      <c r="F780" s="168" t="str">
        <f t="shared" si="15"/>
        <v>-</v>
      </c>
    </row>
    <row r="781" spans="1:6" customFormat="1" ht="12.75" customHeight="1" x14ac:dyDescent="0.25">
      <c r="A781" s="167" t="s">
        <v>1560</v>
      </c>
      <c r="B781" s="173" t="s">
        <v>1561</v>
      </c>
      <c r="C781" s="44" t="s">
        <v>1560</v>
      </c>
      <c r="D781" s="256">
        <v>0</v>
      </c>
      <c r="E781" s="256">
        <v>0</v>
      </c>
      <c r="F781" s="168" t="str">
        <f t="shared" si="15"/>
        <v>-</v>
      </c>
    </row>
    <row r="782" spans="1:6" customFormat="1" ht="24" customHeight="1" x14ac:dyDescent="0.25">
      <c r="A782" s="167" t="s">
        <v>1562</v>
      </c>
      <c r="B782" s="173" t="s">
        <v>1563</v>
      </c>
      <c r="C782" s="44" t="s">
        <v>1562</v>
      </c>
      <c r="D782" s="256">
        <v>0</v>
      </c>
      <c r="E782" s="256">
        <v>0</v>
      </c>
      <c r="F782" s="168" t="str">
        <f t="shared" si="15"/>
        <v>-</v>
      </c>
    </row>
    <row r="783" spans="1:6" customFormat="1" ht="12.75" customHeight="1" x14ac:dyDescent="0.25">
      <c r="A783" s="167" t="s">
        <v>1564</v>
      </c>
      <c r="B783" s="173" t="s">
        <v>1565</v>
      </c>
      <c r="C783" s="44" t="s">
        <v>1564</v>
      </c>
      <c r="D783" s="256">
        <v>0</v>
      </c>
      <c r="E783" s="256">
        <v>0</v>
      </c>
      <c r="F783" s="168" t="str">
        <f t="shared" si="15"/>
        <v>-</v>
      </c>
    </row>
    <row r="784" spans="1:6" customFormat="1" ht="12.75" customHeight="1" x14ac:dyDescent="0.25">
      <c r="A784" s="167" t="s">
        <v>1566</v>
      </c>
      <c r="B784" s="173" t="s">
        <v>1567</v>
      </c>
      <c r="C784" s="44" t="s">
        <v>1566</v>
      </c>
      <c r="D784" s="256">
        <v>0</v>
      </c>
      <c r="E784" s="256">
        <v>0</v>
      </c>
      <c r="F784" s="168" t="str">
        <f t="shared" si="15"/>
        <v>-</v>
      </c>
    </row>
    <row r="785" spans="1:6" customFormat="1" ht="24" customHeight="1" x14ac:dyDescent="0.25">
      <c r="A785" s="167" t="s">
        <v>1568</v>
      </c>
      <c r="B785" s="173" t="s">
        <v>1569</v>
      </c>
      <c r="C785" s="44" t="s">
        <v>1568</v>
      </c>
      <c r="D785" s="256">
        <v>0</v>
      </c>
      <c r="E785" s="256">
        <v>0</v>
      </c>
      <c r="F785" s="168" t="str">
        <f t="shared" si="15"/>
        <v>-</v>
      </c>
    </row>
    <row r="786" spans="1:6" customFormat="1" ht="24" customHeight="1" x14ac:dyDescent="0.25">
      <c r="A786" s="167" t="s">
        <v>1570</v>
      </c>
      <c r="B786" s="173" t="s">
        <v>1571</v>
      </c>
      <c r="C786" s="44" t="s">
        <v>1570</v>
      </c>
      <c r="D786" s="256">
        <v>0</v>
      </c>
      <c r="E786" s="256">
        <v>0</v>
      </c>
      <c r="F786" s="168" t="str">
        <f t="shared" si="15"/>
        <v>-</v>
      </c>
    </row>
    <row r="787" spans="1:6" customFormat="1" ht="24" customHeight="1" x14ac:dyDescent="0.25">
      <c r="A787" s="167" t="s">
        <v>1572</v>
      </c>
      <c r="B787" s="173" t="s">
        <v>1573</v>
      </c>
      <c r="C787" s="44" t="s">
        <v>1572</v>
      </c>
      <c r="D787" s="256">
        <v>0</v>
      </c>
      <c r="E787" s="256">
        <v>0</v>
      </c>
      <c r="F787" s="168" t="str">
        <f t="shared" si="15"/>
        <v>-</v>
      </c>
    </row>
    <row r="788" spans="1:6" customFormat="1" ht="24" customHeight="1" x14ac:dyDescent="0.25">
      <c r="A788" s="167" t="s">
        <v>1574</v>
      </c>
      <c r="B788" s="173" t="s">
        <v>1575</v>
      </c>
      <c r="C788" s="44" t="s">
        <v>1574</v>
      </c>
      <c r="D788" s="256">
        <v>0</v>
      </c>
      <c r="E788" s="256">
        <v>0</v>
      </c>
      <c r="F788" s="168" t="str">
        <f t="shared" si="15"/>
        <v>-</v>
      </c>
    </row>
    <row r="789" spans="1:6" customFormat="1" ht="24" customHeight="1" x14ac:dyDescent="0.25">
      <c r="A789" s="167" t="s">
        <v>1576</v>
      </c>
      <c r="B789" s="173" t="s">
        <v>1577</v>
      </c>
      <c r="C789" s="44" t="s">
        <v>1576</v>
      </c>
      <c r="D789" s="256">
        <v>0</v>
      </c>
      <c r="E789" s="256">
        <v>0</v>
      </c>
      <c r="F789" s="168" t="str">
        <f t="shared" si="15"/>
        <v>-</v>
      </c>
    </row>
    <row r="790" spans="1:6" customFormat="1" ht="24" customHeight="1" x14ac:dyDescent="0.25">
      <c r="A790" s="167" t="s">
        <v>1578</v>
      </c>
      <c r="B790" s="128" t="s">
        <v>1579</v>
      </c>
      <c r="C790" s="44" t="s">
        <v>1578</v>
      </c>
      <c r="D790" s="256">
        <v>0</v>
      </c>
      <c r="E790" s="256">
        <v>0</v>
      </c>
      <c r="F790" s="168" t="str">
        <f t="shared" si="15"/>
        <v>-</v>
      </c>
    </row>
    <row r="791" spans="1:6" customFormat="1" ht="24" customHeight="1" x14ac:dyDescent="0.25">
      <c r="A791" s="167" t="s">
        <v>1580</v>
      </c>
      <c r="B791" s="128" t="s">
        <v>1581</v>
      </c>
      <c r="C791" s="44" t="s">
        <v>1580</v>
      </c>
      <c r="D791" s="256">
        <v>0</v>
      </c>
      <c r="E791" s="256">
        <v>0</v>
      </c>
      <c r="F791" s="168" t="str">
        <f t="shared" si="15"/>
        <v>-</v>
      </c>
    </row>
    <row r="792" spans="1:6" customFormat="1" ht="24" customHeight="1" x14ac:dyDescent="0.25">
      <c r="A792" s="167" t="s">
        <v>1582</v>
      </c>
      <c r="B792" s="128" t="s">
        <v>1583</v>
      </c>
      <c r="C792" s="44" t="s">
        <v>1582</v>
      </c>
      <c r="D792" s="256">
        <v>0</v>
      </c>
      <c r="E792" s="256">
        <v>0</v>
      </c>
      <c r="F792" s="168" t="str">
        <f t="shared" si="15"/>
        <v>-</v>
      </c>
    </row>
    <row r="793" spans="1:6" customFormat="1" ht="24" customHeight="1" x14ac:dyDescent="0.25">
      <c r="A793" s="167" t="s">
        <v>1584</v>
      </c>
      <c r="B793" s="128" t="s">
        <v>1585</v>
      </c>
      <c r="C793" s="44" t="s">
        <v>1584</v>
      </c>
      <c r="D793" s="256">
        <v>0</v>
      </c>
      <c r="E793" s="256">
        <v>0</v>
      </c>
      <c r="F793" s="168" t="str">
        <f t="shared" si="15"/>
        <v>-</v>
      </c>
    </row>
    <row r="794" spans="1:6" customFormat="1" ht="12.75" customHeight="1" x14ac:dyDescent="0.25">
      <c r="A794" s="167" t="s">
        <v>1586</v>
      </c>
      <c r="B794" s="128" t="s">
        <v>1587</v>
      </c>
      <c r="C794" s="44" t="s">
        <v>1586</v>
      </c>
      <c r="D794" s="256">
        <v>0</v>
      </c>
      <c r="E794" s="256">
        <v>0</v>
      </c>
      <c r="F794" s="168" t="str">
        <f t="shared" si="15"/>
        <v>-</v>
      </c>
    </row>
    <row r="795" spans="1:6" customFormat="1" ht="12.75" customHeight="1" x14ac:dyDescent="0.25">
      <c r="A795" s="167" t="s">
        <v>1588</v>
      </c>
      <c r="B795" s="128" t="s">
        <v>1589</v>
      </c>
      <c r="C795" s="44" t="s">
        <v>1588</v>
      </c>
      <c r="D795" s="256">
        <v>0</v>
      </c>
      <c r="E795" s="256">
        <v>0</v>
      </c>
      <c r="F795" s="168" t="str">
        <f t="shared" si="15"/>
        <v>-</v>
      </c>
    </row>
    <row r="796" spans="1:6" customFormat="1" ht="12.75" customHeight="1" x14ac:dyDescent="0.25">
      <c r="A796" s="167" t="s">
        <v>1590</v>
      </c>
      <c r="B796" s="128" t="s">
        <v>1591</v>
      </c>
      <c r="C796" s="44" t="s">
        <v>1590</v>
      </c>
      <c r="D796" s="256">
        <v>0</v>
      </c>
      <c r="E796" s="256">
        <v>0</v>
      </c>
      <c r="F796" s="168" t="str">
        <f t="shared" si="15"/>
        <v>-</v>
      </c>
    </row>
    <row r="797" spans="1:6" customFormat="1" ht="24" customHeight="1" x14ac:dyDescent="0.25">
      <c r="A797" s="167" t="s">
        <v>1592</v>
      </c>
      <c r="B797" s="128" t="s">
        <v>1593</v>
      </c>
      <c r="C797" s="44" t="s">
        <v>1592</v>
      </c>
      <c r="D797" s="256">
        <v>0</v>
      </c>
      <c r="E797" s="256">
        <v>0</v>
      </c>
      <c r="F797" s="168" t="str">
        <f t="shared" si="15"/>
        <v>-</v>
      </c>
    </row>
    <row r="798" spans="1:6" customFormat="1" ht="24" customHeight="1" x14ac:dyDescent="0.25">
      <c r="A798" s="167" t="s">
        <v>1594</v>
      </c>
      <c r="B798" s="128" t="s">
        <v>1595</v>
      </c>
      <c r="C798" s="44" t="s">
        <v>1594</v>
      </c>
      <c r="D798" s="256">
        <v>0</v>
      </c>
      <c r="E798" s="256">
        <v>0</v>
      </c>
      <c r="F798" s="168" t="str">
        <f t="shared" si="15"/>
        <v>-</v>
      </c>
    </row>
    <row r="799" spans="1:6" customFormat="1" ht="24" customHeight="1" x14ac:dyDescent="0.25">
      <c r="A799" s="167" t="s">
        <v>1596</v>
      </c>
      <c r="B799" s="128" t="s">
        <v>1597</v>
      </c>
      <c r="C799" s="44" t="s">
        <v>1596</v>
      </c>
      <c r="D799" s="256">
        <v>0</v>
      </c>
      <c r="E799" s="256">
        <v>0</v>
      </c>
      <c r="F799" s="168" t="str">
        <f t="shared" si="15"/>
        <v>-</v>
      </c>
    </row>
    <row r="800" spans="1:6" customFormat="1" ht="24" customHeight="1" x14ac:dyDescent="0.25">
      <c r="A800" s="167" t="s">
        <v>1598</v>
      </c>
      <c r="B800" s="128" t="s">
        <v>1599</v>
      </c>
      <c r="C800" s="44" t="s">
        <v>1598</v>
      </c>
      <c r="D800" s="256">
        <v>0</v>
      </c>
      <c r="E800" s="256">
        <v>0</v>
      </c>
      <c r="F800" s="168" t="str">
        <f t="shared" si="15"/>
        <v>-</v>
      </c>
    </row>
    <row r="801" spans="1:6" customFormat="1" ht="24" customHeight="1" x14ac:dyDescent="0.25">
      <c r="A801" s="167" t="s">
        <v>1600</v>
      </c>
      <c r="B801" s="128" t="s">
        <v>1601</v>
      </c>
      <c r="C801" s="44" t="s">
        <v>1600</v>
      </c>
      <c r="D801" s="256">
        <v>0</v>
      </c>
      <c r="E801" s="256">
        <v>0</v>
      </c>
      <c r="F801" s="168" t="str">
        <f t="shared" si="15"/>
        <v>-</v>
      </c>
    </row>
    <row r="802" spans="1:6" customFormat="1" ht="24" customHeight="1" x14ac:dyDescent="0.25">
      <c r="A802" s="167" t="s">
        <v>1602</v>
      </c>
      <c r="B802" s="128" t="s">
        <v>1603</v>
      </c>
      <c r="C802" s="44" t="s">
        <v>1602</v>
      </c>
      <c r="D802" s="256">
        <v>0</v>
      </c>
      <c r="E802" s="256">
        <v>0</v>
      </c>
      <c r="F802" s="168" t="str">
        <f t="shared" si="15"/>
        <v>-</v>
      </c>
    </row>
    <row r="803" spans="1:6" customFormat="1" ht="24" customHeight="1" x14ac:dyDescent="0.25">
      <c r="A803" s="167" t="s">
        <v>1604</v>
      </c>
      <c r="B803" s="128" t="s">
        <v>1605</v>
      </c>
      <c r="C803" s="44" t="s">
        <v>1604</v>
      </c>
      <c r="D803" s="256">
        <v>0</v>
      </c>
      <c r="E803" s="256">
        <v>0</v>
      </c>
      <c r="F803" s="168" t="str">
        <f t="shared" si="15"/>
        <v>-</v>
      </c>
    </row>
    <row r="804" spans="1:6" customFormat="1" ht="12.75" customHeight="1" x14ac:dyDescent="0.25">
      <c r="A804" s="167" t="s">
        <v>1606</v>
      </c>
      <c r="B804" s="128" t="s">
        <v>1607</v>
      </c>
      <c r="C804" s="44" t="s">
        <v>1606</v>
      </c>
      <c r="D804" s="256">
        <v>0</v>
      </c>
      <c r="E804" s="256">
        <v>0</v>
      </c>
      <c r="F804" s="168" t="str">
        <f t="shared" si="15"/>
        <v>-</v>
      </c>
    </row>
    <row r="805" spans="1:6" customFormat="1" ht="12.75" customHeight="1" x14ac:dyDescent="0.25">
      <c r="A805" s="167" t="s">
        <v>1608</v>
      </c>
      <c r="B805" s="128" t="s">
        <v>1609</v>
      </c>
      <c r="C805" s="44" t="s">
        <v>1608</v>
      </c>
      <c r="D805" s="256">
        <v>0</v>
      </c>
      <c r="E805" s="256">
        <v>0</v>
      </c>
      <c r="F805" s="168" t="str">
        <f t="shared" si="15"/>
        <v>-</v>
      </c>
    </row>
    <row r="806" spans="1:6" customFormat="1" ht="24" customHeight="1" x14ac:dyDescent="0.25">
      <c r="A806" s="167" t="s">
        <v>1610</v>
      </c>
      <c r="B806" s="128" t="s">
        <v>1611</v>
      </c>
      <c r="C806" s="44" t="s">
        <v>1610</v>
      </c>
      <c r="D806" s="256">
        <v>0</v>
      </c>
      <c r="E806" s="256">
        <v>0</v>
      </c>
      <c r="F806" s="168" t="str">
        <f t="shared" si="15"/>
        <v>-</v>
      </c>
    </row>
    <row r="807" spans="1:6" customFormat="1" ht="24" customHeight="1" x14ac:dyDescent="0.25">
      <c r="A807" s="167" t="s">
        <v>1612</v>
      </c>
      <c r="B807" s="128" t="s">
        <v>1613</v>
      </c>
      <c r="C807" s="44" t="s">
        <v>1612</v>
      </c>
      <c r="D807" s="256">
        <v>0</v>
      </c>
      <c r="E807" s="256">
        <v>0</v>
      </c>
      <c r="F807" s="168" t="str">
        <f t="shared" si="15"/>
        <v>-</v>
      </c>
    </row>
    <row r="808" spans="1:6" customFormat="1" ht="12.75" customHeight="1" x14ac:dyDescent="0.25">
      <c r="A808" s="167" t="s">
        <v>1614</v>
      </c>
      <c r="B808" s="128" t="s">
        <v>1615</v>
      </c>
      <c r="C808" s="44" t="s">
        <v>1614</v>
      </c>
      <c r="D808" s="256">
        <v>0</v>
      </c>
      <c r="E808" s="256">
        <v>0</v>
      </c>
      <c r="F808" s="168" t="str">
        <f t="shared" si="15"/>
        <v>-</v>
      </c>
    </row>
    <row r="809" spans="1:6" customFormat="1" ht="12.75" customHeight="1" x14ac:dyDescent="0.25">
      <c r="A809" s="167" t="s">
        <v>1616</v>
      </c>
      <c r="B809" s="128" t="s">
        <v>1617</v>
      </c>
      <c r="C809" s="44" t="s">
        <v>1616</v>
      </c>
      <c r="D809" s="256">
        <v>0</v>
      </c>
      <c r="E809" s="256">
        <v>0</v>
      </c>
      <c r="F809" s="168" t="str">
        <f t="shared" si="15"/>
        <v>-</v>
      </c>
    </row>
    <row r="810" spans="1:6" customFormat="1" ht="12.75" customHeight="1" x14ac:dyDescent="0.25">
      <c r="A810" s="167" t="s">
        <v>1618</v>
      </c>
      <c r="B810" s="128" t="s">
        <v>1619</v>
      </c>
      <c r="C810" s="44" t="s">
        <v>1618</v>
      </c>
      <c r="D810" s="256">
        <v>0</v>
      </c>
      <c r="E810" s="256">
        <v>0</v>
      </c>
      <c r="F810" s="168" t="str">
        <f t="shared" si="15"/>
        <v>-</v>
      </c>
    </row>
    <row r="811" spans="1:6" customFormat="1" ht="12.75" customHeight="1" x14ac:dyDescent="0.25">
      <c r="A811" s="167" t="s">
        <v>1620</v>
      </c>
      <c r="B811" s="128" t="s">
        <v>1621</v>
      </c>
      <c r="C811" s="44" t="s">
        <v>1620</v>
      </c>
      <c r="D811" s="256">
        <v>0</v>
      </c>
      <c r="E811" s="256">
        <v>0</v>
      </c>
      <c r="F811" s="168" t="str">
        <f t="shared" si="15"/>
        <v>-</v>
      </c>
    </row>
    <row r="812" spans="1:6" customFormat="1" ht="12.75" customHeight="1" x14ac:dyDescent="0.25">
      <c r="A812" s="167" t="s">
        <v>1622</v>
      </c>
      <c r="B812" s="128" t="s">
        <v>1623</v>
      </c>
      <c r="C812" s="44" t="s">
        <v>1622</v>
      </c>
      <c r="D812" s="256">
        <v>0</v>
      </c>
      <c r="E812" s="256">
        <v>0</v>
      </c>
      <c r="F812" s="168" t="str">
        <f t="shared" si="15"/>
        <v>-</v>
      </c>
    </row>
    <row r="813" spans="1:6" customFormat="1" ht="12.75" customHeight="1" x14ac:dyDescent="0.25">
      <c r="A813" s="167" t="s">
        <v>1624</v>
      </c>
      <c r="B813" s="128" t="s">
        <v>1625</v>
      </c>
      <c r="C813" s="44" t="s">
        <v>1624</v>
      </c>
      <c r="D813" s="256">
        <v>0</v>
      </c>
      <c r="E813" s="256">
        <v>0</v>
      </c>
      <c r="F813" s="168" t="str">
        <f t="shared" si="15"/>
        <v>-</v>
      </c>
    </row>
    <row r="814" spans="1:6" customFormat="1" ht="12.75" customHeight="1" x14ac:dyDescent="0.25">
      <c r="A814" s="167" t="s">
        <v>1626</v>
      </c>
      <c r="B814" s="128" t="s">
        <v>1627</v>
      </c>
      <c r="C814" s="44" t="s">
        <v>1626</v>
      </c>
      <c r="D814" s="256">
        <v>0</v>
      </c>
      <c r="E814" s="256">
        <v>0</v>
      </c>
      <c r="F814" s="168" t="str">
        <f t="shared" si="15"/>
        <v>-</v>
      </c>
    </row>
    <row r="815" spans="1:6" customFormat="1" ht="12.75" customHeight="1" x14ac:dyDescent="0.25">
      <c r="A815" s="167" t="s">
        <v>1628</v>
      </c>
      <c r="B815" s="128" t="s">
        <v>1629</v>
      </c>
      <c r="C815" s="44" t="s">
        <v>1628</v>
      </c>
      <c r="D815" s="256">
        <v>0</v>
      </c>
      <c r="E815" s="256">
        <v>0</v>
      </c>
      <c r="F815" s="168" t="str">
        <f t="shared" si="15"/>
        <v>-</v>
      </c>
    </row>
    <row r="816" spans="1:6" customFormat="1" ht="12.75" customHeight="1" x14ac:dyDescent="0.25">
      <c r="A816" s="167" t="s">
        <v>1630</v>
      </c>
      <c r="B816" s="128" t="s">
        <v>1631</v>
      </c>
      <c r="C816" s="44" t="s">
        <v>1630</v>
      </c>
      <c r="D816" s="256">
        <v>0</v>
      </c>
      <c r="E816" s="256">
        <v>0</v>
      </c>
      <c r="F816" s="168" t="str">
        <f t="shared" si="15"/>
        <v>-</v>
      </c>
    </row>
    <row r="817" spans="1:6" customFormat="1" ht="12.75" customHeight="1" x14ac:dyDescent="0.25">
      <c r="A817" s="167" t="s">
        <v>1632</v>
      </c>
      <c r="B817" s="128" t="s">
        <v>1633</v>
      </c>
      <c r="C817" s="44" t="s">
        <v>1632</v>
      </c>
      <c r="D817" s="256">
        <v>0</v>
      </c>
      <c r="E817" s="256">
        <v>0</v>
      </c>
      <c r="F817" s="168" t="str">
        <f t="shared" si="15"/>
        <v>-</v>
      </c>
    </row>
    <row r="818" spans="1:6" customFormat="1" ht="12.75" customHeight="1" x14ac:dyDescent="0.25">
      <c r="A818" s="167" t="s">
        <v>1634</v>
      </c>
      <c r="B818" s="128" t="s">
        <v>1635</v>
      </c>
      <c r="C818" s="44" t="s">
        <v>1634</v>
      </c>
      <c r="D818" s="256">
        <v>0</v>
      </c>
      <c r="E818" s="256">
        <v>0</v>
      </c>
      <c r="F818" s="168" t="str">
        <f t="shared" si="15"/>
        <v>-</v>
      </c>
    </row>
    <row r="819" spans="1:6" customFormat="1" ht="12.75" customHeight="1" x14ac:dyDescent="0.25">
      <c r="A819" s="167" t="s">
        <v>1636</v>
      </c>
      <c r="B819" s="128" t="s">
        <v>1637</v>
      </c>
      <c r="C819" s="44" t="s">
        <v>1636</v>
      </c>
      <c r="D819" s="256">
        <v>0</v>
      </c>
      <c r="E819" s="256">
        <v>0</v>
      </c>
      <c r="F819" s="168" t="str">
        <f t="shared" si="15"/>
        <v>-</v>
      </c>
    </row>
    <row r="820" spans="1:6" customFormat="1" ht="24" customHeight="1" x14ac:dyDescent="0.25">
      <c r="A820" s="167" t="s">
        <v>1638</v>
      </c>
      <c r="B820" s="173" t="s">
        <v>1639</v>
      </c>
      <c r="C820" s="44" t="s">
        <v>1638</v>
      </c>
      <c r="D820" s="256">
        <v>0</v>
      </c>
      <c r="E820" s="256">
        <v>0</v>
      </c>
      <c r="F820" s="168" t="str">
        <f t="shared" si="15"/>
        <v>-</v>
      </c>
    </row>
    <row r="821" spans="1:6" customFormat="1" ht="12.75" customHeight="1" x14ac:dyDescent="0.25">
      <c r="A821" s="167" t="s">
        <v>1640</v>
      </c>
      <c r="B821" s="128" t="s">
        <v>1641</v>
      </c>
      <c r="C821" s="44" t="s">
        <v>1640</v>
      </c>
      <c r="D821" s="256">
        <v>0</v>
      </c>
      <c r="E821" s="256">
        <v>0</v>
      </c>
      <c r="F821" s="168" t="str">
        <f t="shared" si="15"/>
        <v>-</v>
      </c>
    </row>
    <row r="822" spans="1:6" customFormat="1" ht="12.75" customHeight="1" x14ac:dyDescent="0.25">
      <c r="A822" s="167" t="s">
        <v>1642</v>
      </c>
      <c r="B822" s="128" t="s">
        <v>1643</v>
      </c>
      <c r="C822" s="44" t="s">
        <v>1642</v>
      </c>
      <c r="D822" s="256">
        <v>0</v>
      </c>
      <c r="E822" s="256">
        <v>0</v>
      </c>
      <c r="F822" s="168" t="str">
        <f t="shared" si="15"/>
        <v>-</v>
      </c>
    </row>
    <row r="823" spans="1:6" customFormat="1" ht="12.75" customHeight="1" x14ac:dyDescent="0.25">
      <c r="A823" s="167" t="s">
        <v>1644</v>
      </c>
      <c r="B823" s="128" t="s">
        <v>1645</v>
      </c>
      <c r="C823" s="44" t="s">
        <v>1644</v>
      </c>
      <c r="D823" s="256">
        <v>0</v>
      </c>
      <c r="E823" s="256">
        <v>0</v>
      </c>
      <c r="F823" s="168" t="str">
        <f t="shared" si="15"/>
        <v>-</v>
      </c>
    </row>
    <row r="824" spans="1:6" customFormat="1" ht="12.75" customHeight="1" x14ac:dyDescent="0.25">
      <c r="A824" s="167" t="s">
        <v>1646</v>
      </c>
      <c r="B824" s="128" t="s">
        <v>1647</v>
      </c>
      <c r="C824" s="44" t="s">
        <v>1646</v>
      </c>
      <c r="D824" s="256">
        <v>0</v>
      </c>
      <c r="E824" s="256">
        <v>0</v>
      </c>
      <c r="F824" s="168" t="str">
        <f t="shared" si="15"/>
        <v>-</v>
      </c>
    </row>
    <row r="825" spans="1:6" customFormat="1" ht="12.75" customHeight="1" x14ac:dyDescent="0.25">
      <c r="A825" s="167" t="s">
        <v>1648</v>
      </c>
      <c r="B825" s="128" t="s">
        <v>1625</v>
      </c>
      <c r="C825" s="44" t="s">
        <v>1648</v>
      </c>
      <c r="D825" s="256">
        <v>0</v>
      </c>
      <c r="E825" s="256">
        <v>0</v>
      </c>
      <c r="F825" s="168" t="str">
        <f t="shared" si="15"/>
        <v>-</v>
      </c>
    </row>
    <row r="826" spans="1:6" customFormat="1" ht="12.75" customHeight="1" x14ac:dyDescent="0.25">
      <c r="A826" s="167" t="s">
        <v>1649</v>
      </c>
      <c r="B826" s="128" t="s">
        <v>1650</v>
      </c>
      <c r="C826" s="44" t="s">
        <v>1649</v>
      </c>
      <c r="D826" s="256">
        <v>0</v>
      </c>
      <c r="E826" s="256">
        <v>0</v>
      </c>
      <c r="F826" s="168" t="str">
        <f t="shared" si="15"/>
        <v>-</v>
      </c>
    </row>
    <row r="827" spans="1:6" customFormat="1" ht="12.75" customHeight="1" x14ac:dyDescent="0.25">
      <c r="A827" s="167" t="s">
        <v>1651</v>
      </c>
      <c r="B827" s="128" t="s">
        <v>1652</v>
      </c>
      <c r="C827" s="44" t="s">
        <v>1651</v>
      </c>
      <c r="D827" s="256">
        <v>0</v>
      </c>
      <c r="E827" s="256">
        <v>0</v>
      </c>
      <c r="F827" s="168" t="str">
        <f t="shared" si="15"/>
        <v>-</v>
      </c>
    </row>
    <row r="828" spans="1:6" customFormat="1" ht="12.75" customHeight="1" x14ac:dyDescent="0.25">
      <c r="A828" s="167" t="s">
        <v>1653</v>
      </c>
      <c r="B828" s="128" t="s">
        <v>1654</v>
      </c>
      <c r="C828" s="44" t="s">
        <v>1653</v>
      </c>
      <c r="D828" s="256">
        <v>0</v>
      </c>
      <c r="E828" s="256">
        <v>0</v>
      </c>
      <c r="F828" s="168" t="str">
        <f t="shared" si="15"/>
        <v>-</v>
      </c>
    </row>
    <row r="829" spans="1:6" customFormat="1" ht="12.75" customHeight="1" x14ac:dyDescent="0.25">
      <c r="A829" s="167" t="s">
        <v>1655</v>
      </c>
      <c r="B829" s="128" t="s">
        <v>1656</v>
      </c>
      <c r="C829" s="44" t="s">
        <v>1655</v>
      </c>
      <c r="D829" s="256">
        <v>0</v>
      </c>
      <c r="E829" s="256">
        <v>0</v>
      </c>
      <c r="F829" s="168" t="str">
        <f t="shared" si="15"/>
        <v>-</v>
      </c>
    </row>
    <row r="830" spans="1:6" customFormat="1" ht="12.75" customHeight="1" x14ac:dyDescent="0.25">
      <c r="A830" s="167" t="s">
        <v>1657</v>
      </c>
      <c r="B830" s="128" t="s">
        <v>1658</v>
      </c>
      <c r="C830" s="44" t="s">
        <v>1657</v>
      </c>
      <c r="D830" s="256">
        <v>0</v>
      </c>
      <c r="E830" s="256">
        <v>0</v>
      </c>
      <c r="F830" s="168" t="str">
        <f t="shared" si="15"/>
        <v>-</v>
      </c>
    </row>
    <row r="831" spans="1:6" customFormat="1" ht="12.75" customHeight="1" x14ac:dyDescent="0.25">
      <c r="A831" s="167" t="s">
        <v>1659</v>
      </c>
      <c r="B831" s="128" t="s">
        <v>1660</v>
      </c>
      <c r="C831" s="44" t="s">
        <v>1659</v>
      </c>
      <c r="D831" s="256">
        <v>0</v>
      </c>
      <c r="E831" s="256">
        <v>0</v>
      </c>
      <c r="F831" s="168" t="str">
        <f t="shared" si="15"/>
        <v>-</v>
      </c>
    </row>
    <row r="832" spans="1:6" customFormat="1" ht="12.75" customHeight="1" x14ac:dyDescent="0.25">
      <c r="A832" s="167" t="s">
        <v>1661</v>
      </c>
      <c r="B832" s="128" t="s">
        <v>1662</v>
      </c>
      <c r="C832" s="44" t="s">
        <v>1661</v>
      </c>
      <c r="D832" s="256">
        <v>0</v>
      </c>
      <c r="E832" s="256">
        <v>0</v>
      </c>
      <c r="F832" s="168" t="str">
        <f t="shared" si="15"/>
        <v>-</v>
      </c>
    </row>
    <row r="833" spans="1:6" customFormat="1" ht="12.75" customHeight="1" x14ac:dyDescent="0.25">
      <c r="A833" s="167" t="s">
        <v>1663</v>
      </c>
      <c r="B833" s="128" t="s">
        <v>1664</v>
      </c>
      <c r="C833" s="44" t="s">
        <v>1663</v>
      </c>
      <c r="D833" s="256">
        <v>0</v>
      </c>
      <c r="E833" s="256">
        <v>0</v>
      </c>
      <c r="F833" s="168" t="str">
        <f t="shared" si="15"/>
        <v>-</v>
      </c>
    </row>
    <row r="834" spans="1:6" customFormat="1" ht="12.75" customHeight="1" x14ac:dyDescent="0.25">
      <c r="A834" s="167" t="s">
        <v>1665</v>
      </c>
      <c r="B834" s="128" t="s">
        <v>1666</v>
      </c>
      <c r="C834" s="44" t="s">
        <v>1665</v>
      </c>
      <c r="D834" s="256">
        <v>0</v>
      </c>
      <c r="E834" s="256">
        <v>0</v>
      </c>
      <c r="F834" s="168" t="str">
        <f t="shared" si="15"/>
        <v>-</v>
      </c>
    </row>
    <row r="835" spans="1:6" customFormat="1" ht="12.75" customHeight="1" x14ac:dyDescent="0.25">
      <c r="A835" s="167" t="s">
        <v>1667</v>
      </c>
      <c r="B835" s="128" t="s">
        <v>1668</v>
      </c>
      <c r="C835" s="44" t="s">
        <v>1667</v>
      </c>
      <c r="D835" s="256">
        <v>0</v>
      </c>
      <c r="E835" s="256">
        <v>0</v>
      </c>
      <c r="F835" s="168" t="str">
        <f t="shared" si="15"/>
        <v>-</v>
      </c>
    </row>
    <row r="836" spans="1:6" customFormat="1" ht="12.75" customHeight="1" x14ac:dyDescent="0.25">
      <c r="A836" s="167" t="s">
        <v>1669</v>
      </c>
      <c r="B836" s="128" t="s">
        <v>1670</v>
      </c>
      <c r="C836" s="44" t="s">
        <v>1669</v>
      </c>
      <c r="D836" s="256">
        <v>0</v>
      </c>
      <c r="E836" s="256">
        <v>0</v>
      </c>
      <c r="F836" s="168" t="str">
        <f t="shared" si="15"/>
        <v>-</v>
      </c>
    </row>
    <row r="837" spans="1:6" customFormat="1" ht="12.75" customHeight="1" x14ac:dyDescent="0.25">
      <c r="A837" s="167" t="s">
        <v>1671</v>
      </c>
      <c r="B837" s="128" t="s">
        <v>1672</v>
      </c>
      <c r="C837" s="44" t="s">
        <v>1671</v>
      </c>
      <c r="D837" s="256">
        <v>0</v>
      </c>
      <c r="E837" s="256">
        <v>0</v>
      </c>
      <c r="F837" s="168" t="str">
        <f t="shared" si="15"/>
        <v>-</v>
      </c>
    </row>
    <row r="838" spans="1:6" customFormat="1" ht="12.75" customHeight="1" x14ac:dyDescent="0.25">
      <c r="A838" s="167" t="s">
        <v>1673</v>
      </c>
      <c r="B838" s="128" t="s">
        <v>1674</v>
      </c>
      <c r="C838" s="44" t="s">
        <v>1673</v>
      </c>
      <c r="D838" s="256">
        <v>0</v>
      </c>
      <c r="E838" s="256">
        <v>0</v>
      </c>
      <c r="F838" s="168" t="str">
        <f t="shared" si="15"/>
        <v>-</v>
      </c>
    </row>
    <row r="839" spans="1:6" customFormat="1" ht="12.75" customHeight="1" x14ac:dyDescent="0.25">
      <c r="A839" s="167" t="s">
        <v>1675</v>
      </c>
      <c r="B839" s="128" t="s">
        <v>1676</v>
      </c>
      <c r="C839" s="44" t="s">
        <v>1675</v>
      </c>
      <c r="D839" s="256">
        <v>0</v>
      </c>
      <c r="E839" s="256">
        <v>0</v>
      </c>
      <c r="F839" s="168" t="str">
        <f t="shared" si="15"/>
        <v>-</v>
      </c>
    </row>
    <row r="840" spans="1:6" customFormat="1" ht="12.75" customHeight="1" x14ac:dyDescent="0.25">
      <c r="A840" s="167" t="s">
        <v>1677</v>
      </c>
      <c r="B840" s="128" t="s">
        <v>1678</v>
      </c>
      <c r="C840" s="44" t="s">
        <v>1677</v>
      </c>
      <c r="D840" s="256">
        <v>0</v>
      </c>
      <c r="E840" s="256">
        <v>0</v>
      </c>
      <c r="F840" s="168" t="str">
        <f t="shared" si="15"/>
        <v>-</v>
      </c>
    </row>
    <row r="841" spans="1:6" customFormat="1" ht="12.75" customHeight="1" x14ac:dyDescent="0.25">
      <c r="A841" s="167" t="s">
        <v>1679</v>
      </c>
      <c r="B841" s="128" t="s">
        <v>1680</v>
      </c>
      <c r="C841" s="44" t="s">
        <v>1679</v>
      </c>
      <c r="D841" s="256">
        <v>0</v>
      </c>
      <c r="E841" s="256">
        <v>0</v>
      </c>
      <c r="F841" s="168" t="str">
        <f t="shared" ref="F841:F904" si="16">IF(D841&lt;&gt;0,IF(E841/D841&gt;=100,"&gt;&gt;100",E841/D841*100),"-")</f>
        <v>-</v>
      </c>
    </row>
    <row r="842" spans="1:6" customFormat="1" ht="12.75" customHeight="1" x14ac:dyDescent="0.25">
      <c r="A842" s="167" t="s">
        <v>1681</v>
      </c>
      <c r="B842" s="128" t="s">
        <v>1682</v>
      </c>
      <c r="C842" s="44" t="s">
        <v>1681</v>
      </c>
      <c r="D842" s="256">
        <v>0</v>
      </c>
      <c r="E842" s="256">
        <v>0</v>
      </c>
      <c r="F842" s="168" t="str">
        <f t="shared" si="16"/>
        <v>-</v>
      </c>
    </row>
    <row r="843" spans="1:6" customFormat="1" ht="24" customHeight="1" x14ac:dyDescent="0.25">
      <c r="A843" s="167" t="s">
        <v>1683</v>
      </c>
      <c r="B843" s="128" t="s">
        <v>1684</v>
      </c>
      <c r="C843" s="44" t="s">
        <v>1683</v>
      </c>
      <c r="D843" s="256">
        <v>0</v>
      </c>
      <c r="E843" s="256">
        <v>0</v>
      </c>
      <c r="F843" s="168" t="str">
        <f t="shared" si="16"/>
        <v>-</v>
      </c>
    </row>
    <row r="844" spans="1:6" customFormat="1" ht="24" customHeight="1" x14ac:dyDescent="0.25">
      <c r="A844" s="167" t="s">
        <v>1685</v>
      </c>
      <c r="B844" s="128" t="s">
        <v>1686</v>
      </c>
      <c r="C844" s="44" t="s">
        <v>1685</v>
      </c>
      <c r="D844" s="256">
        <v>0</v>
      </c>
      <c r="E844" s="256">
        <v>0</v>
      </c>
      <c r="F844" s="168" t="str">
        <f t="shared" si="16"/>
        <v>-</v>
      </c>
    </row>
    <row r="845" spans="1:6" customFormat="1" ht="12.75" customHeight="1" x14ac:dyDescent="0.25">
      <c r="A845" s="167" t="s">
        <v>1687</v>
      </c>
      <c r="B845" s="128" t="s">
        <v>1688</v>
      </c>
      <c r="C845" s="44" t="s">
        <v>1687</v>
      </c>
      <c r="D845" s="256">
        <v>0</v>
      </c>
      <c r="E845" s="256">
        <v>0</v>
      </c>
      <c r="F845" s="168" t="str">
        <f t="shared" si="16"/>
        <v>-</v>
      </c>
    </row>
    <row r="846" spans="1:6" customFormat="1" ht="24" customHeight="1" x14ac:dyDescent="0.25">
      <c r="A846" s="167" t="s">
        <v>1689</v>
      </c>
      <c r="B846" s="128" t="s">
        <v>1690</v>
      </c>
      <c r="C846" s="44" t="s">
        <v>1689</v>
      </c>
      <c r="D846" s="256">
        <v>0</v>
      </c>
      <c r="E846" s="256">
        <v>0</v>
      </c>
      <c r="F846" s="168" t="str">
        <f t="shared" si="16"/>
        <v>-</v>
      </c>
    </row>
    <row r="847" spans="1:6" customFormat="1" ht="12.75" customHeight="1" x14ac:dyDescent="0.25">
      <c r="A847" s="167" t="s">
        <v>1691</v>
      </c>
      <c r="B847" s="128" t="s">
        <v>1692</v>
      </c>
      <c r="C847" s="44" t="s">
        <v>1691</v>
      </c>
      <c r="D847" s="256">
        <v>0</v>
      </c>
      <c r="E847" s="256">
        <v>0</v>
      </c>
      <c r="F847" s="168" t="str">
        <f t="shared" si="16"/>
        <v>-</v>
      </c>
    </row>
    <row r="848" spans="1:6" customFormat="1" ht="24" customHeight="1" x14ac:dyDescent="0.25">
      <c r="A848" s="167" t="s">
        <v>1693</v>
      </c>
      <c r="B848" s="128" t="s">
        <v>1694</v>
      </c>
      <c r="C848" s="44" t="s">
        <v>1693</v>
      </c>
      <c r="D848" s="256">
        <v>0</v>
      </c>
      <c r="E848" s="256">
        <v>0</v>
      </c>
      <c r="F848" s="168" t="str">
        <f t="shared" si="16"/>
        <v>-</v>
      </c>
    </row>
    <row r="849" spans="1:6" customFormat="1" ht="24" customHeight="1" x14ac:dyDescent="0.25">
      <c r="A849" s="167" t="s">
        <v>1695</v>
      </c>
      <c r="B849" s="128" t="s">
        <v>1696</v>
      </c>
      <c r="C849" s="44" t="s">
        <v>1695</v>
      </c>
      <c r="D849" s="256">
        <v>0</v>
      </c>
      <c r="E849" s="256">
        <v>0</v>
      </c>
      <c r="F849" s="168" t="str">
        <f t="shared" si="16"/>
        <v>-</v>
      </c>
    </row>
    <row r="850" spans="1:6" customFormat="1" ht="12.75" customHeight="1" x14ac:dyDescent="0.25">
      <c r="A850" s="167" t="s">
        <v>1697</v>
      </c>
      <c r="B850" s="128" t="s">
        <v>1698</v>
      </c>
      <c r="C850" s="44" t="s">
        <v>1697</v>
      </c>
      <c r="D850" s="256">
        <v>0</v>
      </c>
      <c r="E850" s="256">
        <v>0</v>
      </c>
      <c r="F850" s="168" t="str">
        <f t="shared" si="16"/>
        <v>-</v>
      </c>
    </row>
    <row r="851" spans="1:6" customFormat="1" ht="12.75" customHeight="1" x14ac:dyDescent="0.25">
      <c r="A851" s="167" t="s">
        <v>1699</v>
      </c>
      <c r="B851" s="128" t="s">
        <v>1700</v>
      </c>
      <c r="C851" s="44" t="s">
        <v>1699</v>
      </c>
      <c r="D851" s="256">
        <v>0</v>
      </c>
      <c r="E851" s="256">
        <v>0</v>
      </c>
      <c r="F851" s="168" t="str">
        <f t="shared" si="16"/>
        <v>-</v>
      </c>
    </row>
    <row r="852" spans="1:6" customFormat="1" ht="24" customHeight="1" x14ac:dyDescent="0.25">
      <c r="A852" s="167" t="s">
        <v>1701</v>
      </c>
      <c r="B852" s="173" t="s">
        <v>1702</v>
      </c>
      <c r="C852" s="44" t="s">
        <v>1701</v>
      </c>
      <c r="D852" s="256">
        <v>0</v>
      </c>
      <c r="E852" s="256">
        <v>0</v>
      </c>
      <c r="F852" s="168" t="str">
        <f t="shared" si="16"/>
        <v>-</v>
      </c>
    </row>
    <row r="853" spans="1:6" customFormat="1" ht="24" customHeight="1" x14ac:dyDescent="0.25">
      <c r="A853" s="167" t="s">
        <v>1703</v>
      </c>
      <c r="B853" s="173" t="s">
        <v>1704</v>
      </c>
      <c r="C853" s="44" t="s">
        <v>1703</v>
      </c>
      <c r="D853" s="256">
        <v>0</v>
      </c>
      <c r="E853" s="256">
        <v>0</v>
      </c>
      <c r="F853" s="168" t="str">
        <f t="shared" si="16"/>
        <v>-</v>
      </c>
    </row>
    <row r="854" spans="1:6" customFormat="1" ht="24" customHeight="1" x14ac:dyDescent="0.25">
      <c r="A854" s="167" t="s">
        <v>1705</v>
      </c>
      <c r="B854" s="128" t="s">
        <v>1706</v>
      </c>
      <c r="C854" s="44" t="s">
        <v>1705</v>
      </c>
      <c r="D854" s="256">
        <v>0</v>
      </c>
      <c r="E854" s="256">
        <v>0</v>
      </c>
      <c r="F854" s="168" t="str">
        <f t="shared" si="16"/>
        <v>-</v>
      </c>
    </row>
    <row r="855" spans="1:6" customFormat="1" ht="24" customHeight="1" x14ac:dyDescent="0.25">
      <c r="A855" s="167" t="s">
        <v>1707</v>
      </c>
      <c r="B855" s="173" t="s">
        <v>1708</v>
      </c>
      <c r="C855" s="44" t="s">
        <v>1707</v>
      </c>
      <c r="D855" s="256">
        <v>0</v>
      </c>
      <c r="E855" s="256">
        <v>0</v>
      </c>
      <c r="F855" s="168" t="str">
        <f t="shared" si="16"/>
        <v>-</v>
      </c>
    </row>
    <row r="856" spans="1:6" customFormat="1" ht="24" customHeight="1" x14ac:dyDescent="0.25">
      <c r="A856" s="167" t="s">
        <v>1709</v>
      </c>
      <c r="B856" s="128" t="s">
        <v>1710</v>
      </c>
      <c r="C856" s="44" t="s">
        <v>1709</v>
      </c>
      <c r="D856" s="256">
        <v>0</v>
      </c>
      <c r="E856" s="256">
        <v>0</v>
      </c>
      <c r="F856" s="168" t="str">
        <f t="shared" si="16"/>
        <v>-</v>
      </c>
    </row>
    <row r="857" spans="1:6" customFormat="1" ht="12.75" customHeight="1" x14ac:dyDescent="0.25">
      <c r="A857" s="167" t="s">
        <v>1711</v>
      </c>
      <c r="B857" s="128" t="s">
        <v>1712</v>
      </c>
      <c r="C857" s="44" t="s">
        <v>1711</v>
      </c>
      <c r="D857" s="256">
        <v>0</v>
      </c>
      <c r="E857" s="256">
        <v>0</v>
      </c>
      <c r="F857" s="168" t="str">
        <f t="shared" si="16"/>
        <v>-</v>
      </c>
    </row>
    <row r="858" spans="1:6" customFormat="1" ht="12.75" customHeight="1" x14ac:dyDescent="0.25">
      <c r="A858" s="167" t="s">
        <v>1713</v>
      </c>
      <c r="B858" s="128" t="s">
        <v>1714</v>
      </c>
      <c r="C858" s="44" t="s">
        <v>1713</v>
      </c>
      <c r="D858" s="256">
        <v>0</v>
      </c>
      <c r="E858" s="256">
        <v>0</v>
      </c>
      <c r="F858" s="168" t="str">
        <f t="shared" si="16"/>
        <v>-</v>
      </c>
    </row>
    <row r="859" spans="1:6" customFormat="1" ht="12.75" customHeight="1" x14ac:dyDescent="0.25">
      <c r="A859" s="167" t="s">
        <v>1715</v>
      </c>
      <c r="B859" s="128" t="s">
        <v>1716</v>
      </c>
      <c r="C859" s="44" t="s">
        <v>1715</v>
      </c>
      <c r="D859" s="256">
        <v>0</v>
      </c>
      <c r="E859" s="256">
        <v>0</v>
      </c>
      <c r="F859" s="168" t="str">
        <f t="shared" si="16"/>
        <v>-</v>
      </c>
    </row>
    <row r="860" spans="1:6" customFormat="1" ht="12.75" customHeight="1" x14ac:dyDescent="0.25">
      <c r="A860" s="167" t="s">
        <v>1717</v>
      </c>
      <c r="B860" s="128" t="s">
        <v>1718</v>
      </c>
      <c r="C860" s="44" t="s">
        <v>1717</v>
      </c>
      <c r="D860" s="256">
        <v>0</v>
      </c>
      <c r="E860" s="256">
        <v>0</v>
      </c>
      <c r="F860" s="168" t="str">
        <f t="shared" si="16"/>
        <v>-</v>
      </c>
    </row>
    <row r="861" spans="1:6" customFormat="1" ht="12.75" customHeight="1" x14ac:dyDescent="0.25">
      <c r="A861" s="167" t="s">
        <v>1719</v>
      </c>
      <c r="B861" s="128" t="s">
        <v>1720</v>
      </c>
      <c r="C861" s="44" t="s">
        <v>1719</v>
      </c>
      <c r="D861" s="256">
        <v>0</v>
      </c>
      <c r="E861" s="256">
        <v>0</v>
      </c>
      <c r="F861" s="168" t="str">
        <f t="shared" si="16"/>
        <v>-</v>
      </c>
    </row>
    <row r="862" spans="1:6" customFormat="1" ht="12.75" customHeight="1" x14ac:dyDescent="0.25">
      <c r="A862" s="167" t="s">
        <v>1721</v>
      </c>
      <c r="B862" s="128" t="s">
        <v>1722</v>
      </c>
      <c r="C862" s="44" t="s">
        <v>1721</v>
      </c>
      <c r="D862" s="256">
        <v>0</v>
      </c>
      <c r="E862" s="256">
        <v>0</v>
      </c>
      <c r="F862" s="168" t="str">
        <f t="shared" si="16"/>
        <v>-</v>
      </c>
    </row>
    <row r="863" spans="1:6" customFormat="1" ht="12.75" customHeight="1" x14ac:dyDescent="0.25">
      <c r="A863" s="167" t="s">
        <v>1723</v>
      </c>
      <c r="B863" s="128" t="s">
        <v>1724</v>
      </c>
      <c r="C863" s="44" t="s">
        <v>1723</v>
      </c>
      <c r="D863" s="256">
        <v>0</v>
      </c>
      <c r="E863" s="256">
        <v>0</v>
      </c>
      <c r="F863" s="168" t="str">
        <f t="shared" si="16"/>
        <v>-</v>
      </c>
    </row>
    <row r="864" spans="1:6" customFormat="1" ht="12.75" customHeight="1" x14ac:dyDescent="0.25">
      <c r="A864" s="167" t="s">
        <v>1725</v>
      </c>
      <c r="B864" s="128" t="s">
        <v>1726</v>
      </c>
      <c r="C864" s="44" t="s">
        <v>1725</v>
      </c>
      <c r="D864" s="256">
        <v>0</v>
      </c>
      <c r="E864" s="256">
        <v>0</v>
      </c>
      <c r="F864" s="168" t="str">
        <f t="shared" si="16"/>
        <v>-</v>
      </c>
    </row>
    <row r="865" spans="1:6" customFormat="1" ht="12.75" customHeight="1" x14ac:dyDescent="0.25">
      <c r="A865" s="167" t="s">
        <v>1727</v>
      </c>
      <c r="B865" s="128" t="s">
        <v>1728</v>
      </c>
      <c r="C865" s="44" t="s">
        <v>1727</v>
      </c>
      <c r="D865" s="256">
        <v>0</v>
      </c>
      <c r="E865" s="256">
        <v>0</v>
      </c>
      <c r="F865" s="168" t="str">
        <f t="shared" si="16"/>
        <v>-</v>
      </c>
    </row>
    <row r="866" spans="1:6" customFormat="1" ht="12.75" customHeight="1" x14ac:dyDescent="0.25">
      <c r="A866" s="167" t="s">
        <v>1729</v>
      </c>
      <c r="B866" s="128" t="s">
        <v>1730</v>
      </c>
      <c r="C866" s="44" t="s">
        <v>1729</v>
      </c>
      <c r="D866" s="256">
        <v>0</v>
      </c>
      <c r="E866" s="256">
        <v>0</v>
      </c>
      <c r="F866" s="168" t="str">
        <f t="shared" si="16"/>
        <v>-</v>
      </c>
    </row>
    <row r="867" spans="1:6" customFormat="1" ht="12.75" customHeight="1" x14ac:dyDescent="0.25">
      <c r="A867" s="167" t="s">
        <v>1731</v>
      </c>
      <c r="B867" s="128" t="s">
        <v>1732</v>
      </c>
      <c r="C867" s="44" t="s">
        <v>1731</v>
      </c>
      <c r="D867" s="256">
        <v>0</v>
      </c>
      <c r="E867" s="256">
        <v>0</v>
      </c>
      <c r="F867" s="168" t="str">
        <f t="shared" si="16"/>
        <v>-</v>
      </c>
    </row>
    <row r="868" spans="1:6" customFormat="1" ht="12.75" customHeight="1" x14ac:dyDescent="0.25">
      <c r="A868" s="167" t="s">
        <v>1733</v>
      </c>
      <c r="B868" s="128" t="s">
        <v>1734</v>
      </c>
      <c r="C868" s="44" t="s">
        <v>1733</v>
      </c>
      <c r="D868" s="256">
        <v>0</v>
      </c>
      <c r="E868" s="256">
        <v>0</v>
      </c>
      <c r="F868" s="168" t="str">
        <f t="shared" si="16"/>
        <v>-</v>
      </c>
    </row>
    <row r="869" spans="1:6" customFormat="1" ht="24" customHeight="1" x14ac:dyDescent="0.25">
      <c r="A869" s="167" t="s">
        <v>1735</v>
      </c>
      <c r="B869" s="173" t="s">
        <v>1736</v>
      </c>
      <c r="C869" s="44" t="s">
        <v>1735</v>
      </c>
      <c r="D869" s="256">
        <v>0</v>
      </c>
      <c r="E869" s="256">
        <v>0</v>
      </c>
      <c r="F869" s="168" t="str">
        <f t="shared" si="16"/>
        <v>-</v>
      </c>
    </row>
    <row r="870" spans="1:6" customFormat="1" ht="24" customHeight="1" x14ac:dyDescent="0.25">
      <c r="A870" s="167" t="s">
        <v>1737</v>
      </c>
      <c r="B870" s="173" t="s">
        <v>1738</v>
      </c>
      <c r="C870" s="44" t="s">
        <v>1737</v>
      </c>
      <c r="D870" s="256">
        <v>0</v>
      </c>
      <c r="E870" s="256">
        <v>0</v>
      </c>
      <c r="F870" s="168" t="str">
        <f t="shared" si="16"/>
        <v>-</v>
      </c>
    </row>
    <row r="871" spans="1:6" customFormat="1" ht="24" customHeight="1" x14ac:dyDescent="0.25">
      <c r="A871" s="167" t="s">
        <v>1739</v>
      </c>
      <c r="B871" s="128" t="s">
        <v>1740</v>
      </c>
      <c r="C871" s="44" t="s">
        <v>1739</v>
      </c>
      <c r="D871" s="256">
        <v>0</v>
      </c>
      <c r="E871" s="256">
        <v>0</v>
      </c>
      <c r="F871" s="168" t="str">
        <f t="shared" si="16"/>
        <v>-</v>
      </c>
    </row>
    <row r="872" spans="1:6" customFormat="1" ht="24" customHeight="1" x14ac:dyDescent="0.25">
      <c r="A872" s="167" t="s">
        <v>1741</v>
      </c>
      <c r="B872" s="128" t="s">
        <v>1742</v>
      </c>
      <c r="C872" s="44" t="s">
        <v>1741</v>
      </c>
      <c r="D872" s="256">
        <v>0</v>
      </c>
      <c r="E872" s="256">
        <v>0</v>
      </c>
      <c r="F872" s="168" t="str">
        <f t="shared" si="16"/>
        <v>-</v>
      </c>
    </row>
    <row r="873" spans="1:6" customFormat="1" ht="12.75" customHeight="1" x14ac:dyDescent="0.25">
      <c r="A873" s="167" t="s">
        <v>1743</v>
      </c>
      <c r="B873" s="128" t="s">
        <v>1744</v>
      </c>
      <c r="C873" s="44" t="s">
        <v>1743</v>
      </c>
      <c r="D873" s="256">
        <v>0</v>
      </c>
      <c r="E873" s="256">
        <v>0</v>
      </c>
      <c r="F873" s="168" t="str">
        <f t="shared" si="16"/>
        <v>-</v>
      </c>
    </row>
    <row r="874" spans="1:6" customFormat="1" ht="12.75" customHeight="1" x14ac:dyDescent="0.25">
      <c r="A874" s="167" t="s">
        <v>1745</v>
      </c>
      <c r="B874" s="128" t="s">
        <v>1746</v>
      </c>
      <c r="C874" s="44" t="s">
        <v>1745</v>
      </c>
      <c r="D874" s="256">
        <v>0</v>
      </c>
      <c r="E874" s="256">
        <v>0</v>
      </c>
      <c r="F874" s="168" t="str">
        <f t="shared" si="16"/>
        <v>-</v>
      </c>
    </row>
    <row r="875" spans="1:6" customFormat="1" ht="12.75" customHeight="1" x14ac:dyDescent="0.25">
      <c r="A875" s="167" t="s">
        <v>1747</v>
      </c>
      <c r="B875" s="128" t="s">
        <v>1748</v>
      </c>
      <c r="C875" s="44" t="s">
        <v>1747</v>
      </c>
      <c r="D875" s="256">
        <v>0</v>
      </c>
      <c r="E875" s="256">
        <v>0</v>
      </c>
      <c r="F875" s="168" t="str">
        <f t="shared" si="16"/>
        <v>-</v>
      </c>
    </row>
    <row r="876" spans="1:6" customFormat="1" ht="12.75" customHeight="1" x14ac:dyDescent="0.25">
      <c r="A876" s="167" t="s">
        <v>1749</v>
      </c>
      <c r="B876" s="128" t="s">
        <v>1750</v>
      </c>
      <c r="C876" s="44" t="s">
        <v>1749</v>
      </c>
      <c r="D876" s="256">
        <v>0</v>
      </c>
      <c r="E876" s="256">
        <v>0</v>
      </c>
      <c r="F876" s="168" t="str">
        <f t="shared" si="16"/>
        <v>-</v>
      </c>
    </row>
    <row r="877" spans="1:6" customFormat="1" ht="12.75" customHeight="1" x14ac:dyDescent="0.25">
      <c r="A877" s="167" t="s">
        <v>1751</v>
      </c>
      <c r="B877" s="128" t="s">
        <v>1752</v>
      </c>
      <c r="C877" s="44" t="s">
        <v>1751</v>
      </c>
      <c r="D877" s="256">
        <v>0</v>
      </c>
      <c r="E877" s="256">
        <v>0</v>
      </c>
      <c r="F877" s="168" t="str">
        <f t="shared" si="16"/>
        <v>-</v>
      </c>
    </row>
    <row r="878" spans="1:6" customFormat="1" ht="12.75" customHeight="1" x14ac:dyDescent="0.25">
      <c r="A878" s="167" t="s">
        <v>1753</v>
      </c>
      <c r="B878" s="128" t="s">
        <v>1754</v>
      </c>
      <c r="C878" s="44" t="s">
        <v>1753</v>
      </c>
      <c r="D878" s="256">
        <v>0</v>
      </c>
      <c r="E878" s="256">
        <v>0</v>
      </c>
      <c r="F878" s="168" t="str">
        <f t="shared" si="16"/>
        <v>-</v>
      </c>
    </row>
    <row r="879" spans="1:6" customFormat="1" ht="12.75" customHeight="1" x14ac:dyDescent="0.25">
      <c r="A879" s="167" t="s">
        <v>1755</v>
      </c>
      <c r="B879" s="128" t="s">
        <v>1756</v>
      </c>
      <c r="C879" s="44" t="s">
        <v>1755</v>
      </c>
      <c r="D879" s="256">
        <v>0</v>
      </c>
      <c r="E879" s="256">
        <v>0</v>
      </c>
      <c r="F879" s="168" t="str">
        <f t="shared" si="16"/>
        <v>-</v>
      </c>
    </row>
    <row r="880" spans="1:6" customFormat="1" ht="12.75" customHeight="1" x14ac:dyDescent="0.25">
      <c r="A880" s="167" t="s">
        <v>1757</v>
      </c>
      <c r="B880" s="128" t="s">
        <v>1758</v>
      </c>
      <c r="C880" s="44" t="s">
        <v>1757</v>
      </c>
      <c r="D880" s="256">
        <v>0</v>
      </c>
      <c r="E880" s="256">
        <v>0</v>
      </c>
      <c r="F880" s="168" t="str">
        <f t="shared" si="16"/>
        <v>-</v>
      </c>
    </row>
    <row r="881" spans="1:6" customFormat="1" ht="12.75" customHeight="1" x14ac:dyDescent="0.25">
      <c r="A881" s="167" t="s">
        <v>1759</v>
      </c>
      <c r="B881" s="128" t="s">
        <v>1760</v>
      </c>
      <c r="C881" s="44" t="s">
        <v>1759</v>
      </c>
      <c r="D881" s="256">
        <v>0</v>
      </c>
      <c r="E881" s="256">
        <v>0</v>
      </c>
      <c r="F881" s="168" t="str">
        <f t="shared" si="16"/>
        <v>-</v>
      </c>
    </row>
    <row r="882" spans="1:6" customFormat="1" ht="24" customHeight="1" x14ac:dyDescent="0.25">
      <c r="A882" s="167" t="s">
        <v>1761</v>
      </c>
      <c r="B882" s="128" t="s">
        <v>1762</v>
      </c>
      <c r="C882" s="44" t="s">
        <v>1761</v>
      </c>
      <c r="D882" s="256">
        <v>0</v>
      </c>
      <c r="E882" s="256">
        <v>0</v>
      </c>
      <c r="F882" s="168" t="str">
        <f t="shared" si="16"/>
        <v>-</v>
      </c>
    </row>
    <row r="883" spans="1:6" customFormat="1" ht="24" customHeight="1" x14ac:dyDescent="0.25">
      <c r="A883" s="167" t="s">
        <v>1763</v>
      </c>
      <c r="B883" s="128" t="s">
        <v>1764</v>
      </c>
      <c r="C883" s="44" t="s">
        <v>1763</v>
      </c>
      <c r="D883" s="256">
        <v>0</v>
      </c>
      <c r="E883" s="256">
        <v>0</v>
      </c>
      <c r="F883" s="168" t="str">
        <f t="shared" si="16"/>
        <v>-</v>
      </c>
    </row>
    <row r="884" spans="1:6" customFormat="1" ht="12.75" customHeight="1" x14ac:dyDescent="0.25">
      <c r="A884" s="167" t="s">
        <v>1765</v>
      </c>
      <c r="B884" s="128" t="s">
        <v>1766</v>
      </c>
      <c r="C884" s="44" t="s">
        <v>1765</v>
      </c>
      <c r="D884" s="256">
        <v>0</v>
      </c>
      <c r="E884" s="256">
        <v>0</v>
      </c>
      <c r="F884" s="168" t="str">
        <f t="shared" si="16"/>
        <v>-</v>
      </c>
    </row>
    <row r="885" spans="1:6" customFormat="1" ht="24" customHeight="1" x14ac:dyDescent="0.25">
      <c r="A885" s="167" t="s">
        <v>1767</v>
      </c>
      <c r="B885" s="128" t="s">
        <v>1768</v>
      </c>
      <c r="C885" s="44" t="s">
        <v>1767</v>
      </c>
      <c r="D885" s="256">
        <v>0</v>
      </c>
      <c r="E885" s="256">
        <v>0</v>
      </c>
      <c r="F885" s="168" t="str">
        <f t="shared" si="16"/>
        <v>-</v>
      </c>
    </row>
    <row r="886" spans="1:6" customFormat="1" ht="24" customHeight="1" x14ac:dyDescent="0.25">
      <c r="A886" s="167" t="s">
        <v>1769</v>
      </c>
      <c r="B886" s="128" t="s">
        <v>1770</v>
      </c>
      <c r="C886" s="44" t="s">
        <v>1769</v>
      </c>
      <c r="D886" s="256">
        <v>0</v>
      </c>
      <c r="E886" s="256">
        <v>0</v>
      </c>
      <c r="F886" s="168" t="str">
        <f t="shared" si="16"/>
        <v>-</v>
      </c>
    </row>
    <row r="887" spans="1:6" customFormat="1" ht="24" customHeight="1" x14ac:dyDescent="0.25">
      <c r="A887" s="167" t="s">
        <v>1771</v>
      </c>
      <c r="B887" s="128" t="s">
        <v>1772</v>
      </c>
      <c r="C887" s="44" t="s">
        <v>1771</v>
      </c>
      <c r="D887" s="256">
        <v>0</v>
      </c>
      <c r="E887" s="256">
        <v>0</v>
      </c>
      <c r="F887" s="168" t="str">
        <f t="shared" si="16"/>
        <v>-</v>
      </c>
    </row>
    <row r="888" spans="1:6" customFormat="1" ht="24" customHeight="1" x14ac:dyDescent="0.25">
      <c r="A888" s="167" t="s">
        <v>1773</v>
      </c>
      <c r="B888" s="128" t="s">
        <v>1774</v>
      </c>
      <c r="C888" s="44" t="s">
        <v>1773</v>
      </c>
      <c r="D888" s="256">
        <v>0</v>
      </c>
      <c r="E888" s="256">
        <v>0</v>
      </c>
      <c r="F888" s="168" t="str">
        <f t="shared" si="16"/>
        <v>-</v>
      </c>
    </row>
    <row r="889" spans="1:6" customFormat="1" ht="24" customHeight="1" x14ac:dyDescent="0.25">
      <c r="A889" s="167" t="s">
        <v>1775</v>
      </c>
      <c r="B889" s="173" t="s">
        <v>1776</v>
      </c>
      <c r="C889" s="44" t="s">
        <v>1775</v>
      </c>
      <c r="D889" s="256">
        <v>0</v>
      </c>
      <c r="E889" s="256">
        <v>0</v>
      </c>
      <c r="F889" s="168" t="str">
        <f t="shared" si="16"/>
        <v>-</v>
      </c>
    </row>
    <row r="890" spans="1:6" customFormat="1" ht="24" customHeight="1" x14ac:dyDescent="0.25">
      <c r="A890" s="167" t="s">
        <v>1777</v>
      </c>
      <c r="B890" s="173" t="s">
        <v>1778</v>
      </c>
      <c r="C890" s="44" t="s">
        <v>1777</v>
      </c>
      <c r="D890" s="256">
        <v>0</v>
      </c>
      <c r="E890" s="256">
        <v>0</v>
      </c>
      <c r="F890" s="168" t="str">
        <f t="shared" si="16"/>
        <v>-</v>
      </c>
    </row>
    <row r="891" spans="1:6" customFormat="1" ht="12.75" customHeight="1" x14ac:dyDescent="0.25">
      <c r="A891" s="167" t="s">
        <v>1779</v>
      </c>
      <c r="B891" s="128" t="s">
        <v>1780</v>
      </c>
      <c r="C891" s="44" t="s">
        <v>1779</v>
      </c>
      <c r="D891" s="256">
        <v>0</v>
      </c>
      <c r="E891" s="256">
        <v>0</v>
      </c>
      <c r="F891" s="168" t="str">
        <f t="shared" si="16"/>
        <v>-</v>
      </c>
    </row>
    <row r="892" spans="1:6" customFormat="1" ht="12.75" customHeight="1" x14ac:dyDescent="0.25">
      <c r="A892" s="167" t="s">
        <v>1781</v>
      </c>
      <c r="B892" s="128" t="s">
        <v>1782</v>
      </c>
      <c r="C892" s="44" t="s">
        <v>1781</v>
      </c>
      <c r="D892" s="256">
        <v>0</v>
      </c>
      <c r="E892" s="256">
        <v>0</v>
      </c>
      <c r="F892" s="168" t="str">
        <f t="shared" si="16"/>
        <v>-</v>
      </c>
    </row>
    <row r="893" spans="1:6" customFormat="1" ht="12.75" customHeight="1" x14ac:dyDescent="0.25">
      <c r="A893" s="167" t="s">
        <v>1783</v>
      </c>
      <c r="B893" s="128" t="s">
        <v>1784</v>
      </c>
      <c r="C893" s="44" t="s">
        <v>1783</v>
      </c>
      <c r="D893" s="256">
        <v>0</v>
      </c>
      <c r="E893" s="256">
        <v>0</v>
      </c>
      <c r="F893" s="168" t="str">
        <f t="shared" si="16"/>
        <v>-</v>
      </c>
    </row>
    <row r="894" spans="1:6" customFormat="1" ht="12.75" customHeight="1" x14ac:dyDescent="0.25">
      <c r="A894" s="167" t="s">
        <v>1785</v>
      </c>
      <c r="B894" s="128" t="s">
        <v>1786</v>
      </c>
      <c r="C894" s="44" t="s">
        <v>1785</v>
      </c>
      <c r="D894" s="256">
        <v>0</v>
      </c>
      <c r="E894" s="256">
        <v>0</v>
      </c>
      <c r="F894" s="168" t="str">
        <f t="shared" si="16"/>
        <v>-</v>
      </c>
    </row>
    <row r="895" spans="1:6" customFormat="1" ht="12.75" customHeight="1" x14ac:dyDescent="0.25">
      <c r="A895" s="167" t="s">
        <v>1787</v>
      </c>
      <c r="B895" s="128" t="s">
        <v>1788</v>
      </c>
      <c r="C895" s="44" t="s">
        <v>1787</v>
      </c>
      <c r="D895" s="256">
        <v>0</v>
      </c>
      <c r="E895" s="256">
        <v>0</v>
      </c>
      <c r="F895" s="168" t="str">
        <f t="shared" si="16"/>
        <v>-</v>
      </c>
    </row>
    <row r="896" spans="1:6" customFormat="1" ht="12.75" customHeight="1" x14ac:dyDescent="0.25">
      <c r="A896" s="167" t="s">
        <v>1789</v>
      </c>
      <c r="B896" s="128" t="s">
        <v>1790</v>
      </c>
      <c r="C896" s="44" t="s">
        <v>1789</v>
      </c>
      <c r="D896" s="256">
        <v>0</v>
      </c>
      <c r="E896" s="256">
        <v>0</v>
      </c>
      <c r="F896" s="168" t="str">
        <f t="shared" si="16"/>
        <v>-</v>
      </c>
    </row>
    <row r="897" spans="1:6" customFormat="1" ht="24" customHeight="1" x14ac:dyDescent="0.25">
      <c r="A897" s="167" t="s">
        <v>1791</v>
      </c>
      <c r="B897" s="128" t="s">
        <v>1792</v>
      </c>
      <c r="C897" s="44" t="s">
        <v>1791</v>
      </c>
      <c r="D897" s="256">
        <v>0</v>
      </c>
      <c r="E897" s="256">
        <v>0</v>
      </c>
      <c r="F897" s="168" t="str">
        <f t="shared" si="16"/>
        <v>-</v>
      </c>
    </row>
    <row r="898" spans="1:6" customFormat="1" ht="12.75" customHeight="1" x14ac:dyDescent="0.25">
      <c r="A898" s="167" t="s">
        <v>1793</v>
      </c>
      <c r="B898" s="128" t="s">
        <v>1794</v>
      </c>
      <c r="C898" s="44" t="s">
        <v>1793</v>
      </c>
      <c r="D898" s="256">
        <v>0</v>
      </c>
      <c r="E898" s="256">
        <v>0</v>
      </c>
      <c r="F898" s="168" t="str">
        <f t="shared" si="16"/>
        <v>-</v>
      </c>
    </row>
    <row r="899" spans="1:6" customFormat="1" ht="12.75" customHeight="1" x14ac:dyDescent="0.25">
      <c r="A899" s="167" t="s">
        <v>1795</v>
      </c>
      <c r="B899" s="128" t="s">
        <v>1796</v>
      </c>
      <c r="C899" s="44" t="s">
        <v>1795</v>
      </c>
      <c r="D899" s="256">
        <v>0</v>
      </c>
      <c r="E899" s="256">
        <v>0</v>
      </c>
      <c r="F899" s="168" t="str">
        <f t="shared" si="16"/>
        <v>-</v>
      </c>
    </row>
    <row r="900" spans="1:6" customFormat="1" ht="12.75" customHeight="1" x14ac:dyDescent="0.25">
      <c r="A900" s="167" t="s">
        <v>1797</v>
      </c>
      <c r="B900" s="128" t="s">
        <v>1798</v>
      </c>
      <c r="C900" s="44" t="s">
        <v>1797</v>
      </c>
      <c r="D900" s="256">
        <v>0</v>
      </c>
      <c r="E900" s="256">
        <v>0</v>
      </c>
      <c r="F900" s="168" t="str">
        <f t="shared" si="16"/>
        <v>-</v>
      </c>
    </row>
    <row r="901" spans="1:6" customFormat="1" ht="12.75" customHeight="1" x14ac:dyDescent="0.25">
      <c r="A901" s="167" t="s">
        <v>1799</v>
      </c>
      <c r="B901" s="128" t="s">
        <v>1800</v>
      </c>
      <c r="C901" s="44" t="s">
        <v>1799</v>
      </c>
      <c r="D901" s="256">
        <v>0</v>
      </c>
      <c r="E901" s="256">
        <v>0</v>
      </c>
      <c r="F901" s="168" t="str">
        <f t="shared" si="16"/>
        <v>-</v>
      </c>
    </row>
    <row r="902" spans="1:6" customFormat="1" ht="12.75" customHeight="1" x14ac:dyDescent="0.25">
      <c r="A902" s="167" t="s">
        <v>1801</v>
      </c>
      <c r="B902" s="128" t="s">
        <v>1802</v>
      </c>
      <c r="C902" s="44" t="s">
        <v>1801</v>
      </c>
      <c r="D902" s="256">
        <v>0</v>
      </c>
      <c r="E902" s="256">
        <v>0</v>
      </c>
      <c r="F902" s="168" t="str">
        <f t="shared" si="16"/>
        <v>-</v>
      </c>
    </row>
    <row r="903" spans="1:6" customFormat="1" ht="12.75" customHeight="1" x14ac:dyDescent="0.25">
      <c r="A903" s="167" t="s">
        <v>1803</v>
      </c>
      <c r="B903" s="128" t="s">
        <v>1804</v>
      </c>
      <c r="C903" s="44" t="s">
        <v>1803</v>
      </c>
      <c r="D903" s="256">
        <v>0</v>
      </c>
      <c r="E903" s="256">
        <v>0</v>
      </c>
      <c r="F903" s="168" t="str">
        <f t="shared" si="16"/>
        <v>-</v>
      </c>
    </row>
    <row r="904" spans="1:6" customFormat="1" ht="12.75" customHeight="1" x14ac:dyDescent="0.25">
      <c r="A904" s="167" t="s">
        <v>1805</v>
      </c>
      <c r="B904" s="128" t="s">
        <v>1806</v>
      </c>
      <c r="C904" s="44" t="s">
        <v>1805</v>
      </c>
      <c r="D904" s="256">
        <v>0</v>
      </c>
      <c r="E904" s="256">
        <v>0</v>
      </c>
      <c r="F904" s="168" t="str">
        <f t="shared" si="16"/>
        <v>-</v>
      </c>
    </row>
    <row r="905" spans="1:6" customFormat="1" ht="12.75" customHeight="1" x14ac:dyDescent="0.25">
      <c r="A905" s="167" t="s">
        <v>1807</v>
      </c>
      <c r="B905" s="128" t="s">
        <v>1808</v>
      </c>
      <c r="C905" s="44" t="s">
        <v>1807</v>
      </c>
      <c r="D905" s="256">
        <v>0</v>
      </c>
      <c r="E905" s="256">
        <v>0</v>
      </c>
      <c r="F905" s="168" t="str">
        <f t="shared" ref="F905:F968" si="17">IF(D905&lt;&gt;0,IF(E905/D905&gt;=100,"&gt;&gt;100",E905/D905*100),"-")</f>
        <v>-</v>
      </c>
    </row>
    <row r="906" spans="1:6" customFormat="1" ht="12.75" customHeight="1" x14ac:dyDescent="0.25">
      <c r="A906" s="167" t="s">
        <v>1809</v>
      </c>
      <c r="B906" s="128" t="s">
        <v>1810</v>
      </c>
      <c r="C906" s="44" t="s">
        <v>1809</v>
      </c>
      <c r="D906" s="256">
        <v>0</v>
      </c>
      <c r="E906" s="256">
        <v>0</v>
      </c>
      <c r="F906" s="168" t="str">
        <f t="shared" si="17"/>
        <v>-</v>
      </c>
    </row>
    <row r="907" spans="1:6" customFormat="1" ht="12.75" customHeight="1" x14ac:dyDescent="0.25">
      <c r="A907" s="167" t="s">
        <v>1811</v>
      </c>
      <c r="B907" s="128" t="s">
        <v>1812</v>
      </c>
      <c r="C907" s="44" t="s">
        <v>1811</v>
      </c>
      <c r="D907" s="256">
        <v>0</v>
      </c>
      <c r="E907" s="256">
        <v>0</v>
      </c>
      <c r="F907" s="168" t="str">
        <f t="shared" si="17"/>
        <v>-</v>
      </c>
    </row>
    <row r="908" spans="1:6" customFormat="1" ht="12.75" customHeight="1" x14ac:dyDescent="0.25">
      <c r="A908" s="167" t="s">
        <v>1813</v>
      </c>
      <c r="B908" s="128" t="s">
        <v>1814</v>
      </c>
      <c r="C908" s="44" t="s">
        <v>1813</v>
      </c>
      <c r="D908" s="256">
        <v>0</v>
      </c>
      <c r="E908" s="256">
        <v>0</v>
      </c>
      <c r="F908" s="168" t="str">
        <f t="shared" si="17"/>
        <v>-</v>
      </c>
    </row>
    <row r="909" spans="1:6" customFormat="1" ht="12.75" customHeight="1" x14ac:dyDescent="0.25">
      <c r="A909" s="167" t="s">
        <v>1815</v>
      </c>
      <c r="B909" s="128" t="s">
        <v>1816</v>
      </c>
      <c r="C909" s="44" t="s">
        <v>1815</v>
      </c>
      <c r="D909" s="256">
        <v>0</v>
      </c>
      <c r="E909" s="256">
        <v>0</v>
      </c>
      <c r="F909" s="168" t="str">
        <f t="shared" si="17"/>
        <v>-</v>
      </c>
    </row>
    <row r="910" spans="1:6" customFormat="1" ht="24" customHeight="1" x14ac:dyDescent="0.25">
      <c r="A910" s="167" t="s">
        <v>1817</v>
      </c>
      <c r="B910" s="173" t="s">
        <v>1818</v>
      </c>
      <c r="C910" s="44" t="s">
        <v>1817</v>
      </c>
      <c r="D910" s="256">
        <v>0</v>
      </c>
      <c r="E910" s="256">
        <v>0</v>
      </c>
      <c r="F910" s="168" t="str">
        <f t="shared" si="17"/>
        <v>-</v>
      </c>
    </row>
    <row r="911" spans="1:6" customFormat="1" ht="24" customHeight="1" x14ac:dyDescent="0.25">
      <c r="A911" s="167" t="s">
        <v>1819</v>
      </c>
      <c r="B911" s="173" t="s">
        <v>1820</v>
      </c>
      <c r="C911" s="44" t="s">
        <v>1819</v>
      </c>
      <c r="D911" s="256">
        <v>0</v>
      </c>
      <c r="E911" s="256">
        <v>0</v>
      </c>
      <c r="F911" s="168" t="str">
        <f t="shared" si="17"/>
        <v>-</v>
      </c>
    </row>
    <row r="912" spans="1:6" customFormat="1" ht="24" customHeight="1" x14ac:dyDescent="0.25">
      <c r="A912" s="167" t="s">
        <v>1821</v>
      </c>
      <c r="B912" s="128" t="s">
        <v>1822</v>
      </c>
      <c r="C912" s="44" t="s">
        <v>1821</v>
      </c>
      <c r="D912" s="256">
        <v>0</v>
      </c>
      <c r="E912" s="256">
        <v>0</v>
      </c>
      <c r="F912" s="168" t="str">
        <f t="shared" si="17"/>
        <v>-</v>
      </c>
    </row>
    <row r="913" spans="1:6" customFormat="1" ht="24" customHeight="1" x14ac:dyDescent="0.25">
      <c r="A913" s="167" t="s">
        <v>1823</v>
      </c>
      <c r="B913" s="128" t="s">
        <v>1824</v>
      </c>
      <c r="C913" s="44" t="s">
        <v>1823</v>
      </c>
      <c r="D913" s="256">
        <v>0</v>
      </c>
      <c r="E913" s="256">
        <v>0</v>
      </c>
      <c r="F913" s="168" t="str">
        <f t="shared" si="17"/>
        <v>-</v>
      </c>
    </row>
    <row r="914" spans="1:6" customFormat="1" ht="12.75" customHeight="1" x14ac:dyDescent="0.25">
      <c r="A914" s="167" t="s">
        <v>1825</v>
      </c>
      <c r="B914" s="128" t="s">
        <v>1826</v>
      </c>
      <c r="C914" s="44" t="s">
        <v>1825</v>
      </c>
      <c r="D914" s="256">
        <v>0</v>
      </c>
      <c r="E914" s="256">
        <v>0</v>
      </c>
      <c r="F914" s="168" t="str">
        <f t="shared" si="17"/>
        <v>-</v>
      </c>
    </row>
    <row r="915" spans="1:6" customFormat="1" ht="24" customHeight="1" x14ac:dyDescent="0.25">
      <c r="A915" s="167" t="s">
        <v>1827</v>
      </c>
      <c r="B915" s="173" t="s">
        <v>1828</v>
      </c>
      <c r="C915" s="44" t="s">
        <v>1827</v>
      </c>
      <c r="D915" s="256">
        <v>0</v>
      </c>
      <c r="E915" s="256">
        <v>0</v>
      </c>
      <c r="F915" s="168" t="str">
        <f t="shared" si="17"/>
        <v>-</v>
      </c>
    </row>
    <row r="916" spans="1:6" customFormat="1" ht="12.75" customHeight="1" x14ac:dyDescent="0.25">
      <c r="A916" s="167" t="s">
        <v>1829</v>
      </c>
      <c r="B916" s="128" t="s">
        <v>1830</v>
      </c>
      <c r="C916" s="44" t="s">
        <v>1829</v>
      </c>
      <c r="D916" s="256">
        <v>0</v>
      </c>
      <c r="E916" s="256">
        <v>0</v>
      </c>
      <c r="F916" s="168" t="str">
        <f t="shared" si="17"/>
        <v>-</v>
      </c>
    </row>
    <row r="917" spans="1:6" customFormat="1" ht="12.75" customHeight="1" x14ac:dyDescent="0.25">
      <c r="A917" s="167" t="s">
        <v>1831</v>
      </c>
      <c r="B917" s="128" t="s">
        <v>1832</v>
      </c>
      <c r="C917" s="44" t="s">
        <v>1831</v>
      </c>
      <c r="D917" s="256">
        <v>0</v>
      </c>
      <c r="E917" s="256">
        <v>0</v>
      </c>
      <c r="F917" s="168" t="str">
        <f t="shared" si="17"/>
        <v>-</v>
      </c>
    </row>
    <row r="918" spans="1:6" customFormat="1" ht="24" customHeight="1" x14ac:dyDescent="0.25">
      <c r="A918" s="167" t="s">
        <v>1833</v>
      </c>
      <c r="B918" s="128" t="s">
        <v>1834</v>
      </c>
      <c r="C918" s="44" t="s">
        <v>1833</v>
      </c>
      <c r="D918" s="256">
        <v>0</v>
      </c>
      <c r="E918" s="256">
        <v>0</v>
      </c>
      <c r="F918" s="168" t="str">
        <f t="shared" si="17"/>
        <v>-</v>
      </c>
    </row>
    <row r="919" spans="1:6" customFormat="1" ht="12.75" customHeight="1" x14ac:dyDescent="0.25">
      <c r="A919" s="167" t="s">
        <v>1835</v>
      </c>
      <c r="B919" s="128" t="s">
        <v>1836</v>
      </c>
      <c r="C919" s="44" t="s">
        <v>1835</v>
      </c>
      <c r="D919" s="256">
        <v>0</v>
      </c>
      <c r="E919" s="256">
        <v>0</v>
      </c>
      <c r="F919" s="168" t="str">
        <f t="shared" si="17"/>
        <v>-</v>
      </c>
    </row>
    <row r="920" spans="1:6" customFormat="1" ht="12.75" customHeight="1" x14ac:dyDescent="0.25">
      <c r="A920" s="167" t="s">
        <v>1837</v>
      </c>
      <c r="B920" s="128" t="s">
        <v>1838</v>
      </c>
      <c r="C920" s="44" t="s">
        <v>1837</v>
      </c>
      <c r="D920" s="256">
        <v>0</v>
      </c>
      <c r="E920" s="256">
        <v>0</v>
      </c>
      <c r="F920" s="168" t="str">
        <f t="shared" si="17"/>
        <v>-</v>
      </c>
    </row>
    <row r="921" spans="1:6" customFormat="1" ht="24" customHeight="1" x14ac:dyDescent="0.25">
      <c r="A921" s="167" t="s">
        <v>1839</v>
      </c>
      <c r="B921" s="128" t="s">
        <v>1840</v>
      </c>
      <c r="C921" s="44" t="s">
        <v>1839</v>
      </c>
      <c r="D921" s="256">
        <v>0</v>
      </c>
      <c r="E921" s="256">
        <v>0</v>
      </c>
      <c r="F921" s="168" t="str">
        <f t="shared" si="17"/>
        <v>-</v>
      </c>
    </row>
    <row r="922" spans="1:6" customFormat="1" ht="24" customHeight="1" x14ac:dyDescent="0.25">
      <c r="A922" s="167" t="s">
        <v>1841</v>
      </c>
      <c r="B922" s="128" t="s">
        <v>1842</v>
      </c>
      <c r="C922" s="44" t="s">
        <v>1841</v>
      </c>
      <c r="D922" s="256">
        <v>0</v>
      </c>
      <c r="E922" s="256">
        <v>0</v>
      </c>
      <c r="F922" s="168" t="str">
        <f t="shared" si="17"/>
        <v>-</v>
      </c>
    </row>
    <row r="923" spans="1:6" customFormat="1" ht="24" customHeight="1" x14ac:dyDescent="0.25">
      <c r="A923" s="167" t="s">
        <v>1843</v>
      </c>
      <c r="B923" s="173" t="s">
        <v>1844</v>
      </c>
      <c r="C923" s="44" t="s">
        <v>1843</v>
      </c>
      <c r="D923" s="256">
        <v>0</v>
      </c>
      <c r="E923" s="256">
        <v>0</v>
      </c>
      <c r="F923" s="168" t="str">
        <f t="shared" si="17"/>
        <v>-</v>
      </c>
    </row>
    <row r="924" spans="1:6" customFormat="1" ht="24" customHeight="1" x14ac:dyDescent="0.25">
      <c r="A924" s="167" t="s">
        <v>1845</v>
      </c>
      <c r="B924" s="128" t="s">
        <v>1846</v>
      </c>
      <c r="C924" s="44" t="s">
        <v>1845</v>
      </c>
      <c r="D924" s="256">
        <v>0</v>
      </c>
      <c r="E924" s="256">
        <v>0</v>
      </c>
      <c r="F924" s="168" t="str">
        <f t="shared" si="17"/>
        <v>-</v>
      </c>
    </row>
    <row r="925" spans="1:6" customFormat="1" ht="24" customHeight="1" x14ac:dyDescent="0.25">
      <c r="A925" s="167" t="s">
        <v>1847</v>
      </c>
      <c r="B925" s="128" t="s">
        <v>1848</v>
      </c>
      <c r="C925" s="44" t="s">
        <v>1847</v>
      </c>
      <c r="D925" s="256">
        <v>0</v>
      </c>
      <c r="E925" s="256">
        <v>0</v>
      </c>
      <c r="F925" s="168" t="str">
        <f t="shared" si="17"/>
        <v>-</v>
      </c>
    </row>
    <row r="926" spans="1:6" customFormat="1" ht="12.75" customHeight="1" x14ac:dyDescent="0.25">
      <c r="A926" s="167" t="s">
        <v>1849</v>
      </c>
      <c r="B926" s="128" t="s">
        <v>1850</v>
      </c>
      <c r="C926" s="44" t="s">
        <v>1849</v>
      </c>
      <c r="D926" s="256">
        <v>0</v>
      </c>
      <c r="E926" s="256">
        <v>0</v>
      </c>
      <c r="F926" s="168" t="str">
        <f t="shared" si="17"/>
        <v>-</v>
      </c>
    </row>
    <row r="927" spans="1:6" customFormat="1" ht="12.75" customHeight="1" x14ac:dyDescent="0.25">
      <c r="A927" s="167" t="s">
        <v>1851</v>
      </c>
      <c r="B927" s="128" t="s">
        <v>1852</v>
      </c>
      <c r="C927" s="44" t="s">
        <v>1851</v>
      </c>
      <c r="D927" s="256">
        <v>0</v>
      </c>
      <c r="E927" s="256">
        <v>0</v>
      </c>
      <c r="F927" s="168" t="str">
        <f t="shared" si="17"/>
        <v>-</v>
      </c>
    </row>
    <row r="928" spans="1:6" customFormat="1" ht="12.75" customHeight="1" x14ac:dyDescent="0.25">
      <c r="A928" s="167" t="s">
        <v>1853</v>
      </c>
      <c r="B928" s="128" t="s">
        <v>1854</v>
      </c>
      <c r="C928" s="44" t="s">
        <v>1853</v>
      </c>
      <c r="D928" s="256">
        <v>0</v>
      </c>
      <c r="E928" s="256">
        <v>0</v>
      </c>
      <c r="F928" s="168" t="str">
        <f t="shared" si="17"/>
        <v>-</v>
      </c>
    </row>
    <row r="929" spans="1:6" customFormat="1" ht="12.75" customHeight="1" x14ac:dyDescent="0.25">
      <c r="A929" s="167" t="s">
        <v>1855</v>
      </c>
      <c r="B929" s="128" t="s">
        <v>1856</v>
      </c>
      <c r="C929" s="44" t="s">
        <v>1855</v>
      </c>
      <c r="D929" s="256">
        <v>0</v>
      </c>
      <c r="E929" s="256">
        <v>0</v>
      </c>
      <c r="F929" s="168" t="str">
        <f t="shared" si="17"/>
        <v>-</v>
      </c>
    </row>
    <row r="930" spans="1:6" customFormat="1" ht="12.75" customHeight="1" x14ac:dyDescent="0.25">
      <c r="A930" s="167" t="s">
        <v>1857</v>
      </c>
      <c r="B930" s="128" t="s">
        <v>1858</v>
      </c>
      <c r="C930" s="44" t="s">
        <v>1857</v>
      </c>
      <c r="D930" s="256">
        <v>0</v>
      </c>
      <c r="E930" s="256">
        <v>0</v>
      </c>
      <c r="F930" s="168" t="str">
        <f t="shared" si="17"/>
        <v>-</v>
      </c>
    </row>
    <row r="931" spans="1:6" customFormat="1" ht="12.75" customHeight="1" x14ac:dyDescent="0.25">
      <c r="A931" s="167" t="s">
        <v>1859</v>
      </c>
      <c r="B931" s="128" t="s">
        <v>1860</v>
      </c>
      <c r="C931" s="44" t="s">
        <v>1859</v>
      </c>
      <c r="D931" s="256">
        <v>0</v>
      </c>
      <c r="E931" s="256">
        <v>0</v>
      </c>
      <c r="F931" s="168" t="str">
        <f t="shared" si="17"/>
        <v>-</v>
      </c>
    </row>
    <row r="932" spans="1:6" customFormat="1" ht="12.75" customHeight="1" x14ac:dyDescent="0.25">
      <c r="A932" s="167" t="s">
        <v>1861</v>
      </c>
      <c r="B932" s="128" t="s">
        <v>1862</v>
      </c>
      <c r="C932" s="44" t="s">
        <v>1861</v>
      </c>
      <c r="D932" s="256">
        <v>0</v>
      </c>
      <c r="E932" s="256">
        <v>0</v>
      </c>
      <c r="F932" s="168" t="str">
        <f t="shared" si="17"/>
        <v>-</v>
      </c>
    </row>
    <row r="933" spans="1:6" customFormat="1" ht="12.75" customHeight="1" x14ac:dyDescent="0.25">
      <c r="A933" s="167" t="s">
        <v>1863</v>
      </c>
      <c r="B933" s="128" t="s">
        <v>1864</v>
      </c>
      <c r="C933" s="44" t="s">
        <v>1863</v>
      </c>
      <c r="D933" s="256">
        <v>0</v>
      </c>
      <c r="E933" s="256">
        <v>0</v>
      </c>
      <c r="F933" s="168" t="str">
        <f t="shared" si="17"/>
        <v>-</v>
      </c>
    </row>
    <row r="934" spans="1:6" customFormat="1" ht="12.75" customHeight="1" x14ac:dyDescent="0.25">
      <c r="A934" s="167" t="s">
        <v>1865</v>
      </c>
      <c r="B934" s="128" t="s">
        <v>1866</v>
      </c>
      <c r="C934" s="44" t="s">
        <v>1865</v>
      </c>
      <c r="D934" s="256">
        <v>0</v>
      </c>
      <c r="E934" s="256">
        <v>0</v>
      </c>
      <c r="F934" s="168" t="str">
        <f t="shared" si="17"/>
        <v>-</v>
      </c>
    </row>
    <row r="935" spans="1:6" customFormat="1" ht="12.75" customHeight="1" x14ac:dyDescent="0.25">
      <c r="A935" s="167" t="s">
        <v>1867</v>
      </c>
      <c r="B935" s="128" t="s">
        <v>1868</v>
      </c>
      <c r="C935" s="44" t="s">
        <v>1867</v>
      </c>
      <c r="D935" s="256">
        <v>0</v>
      </c>
      <c r="E935" s="256">
        <v>0</v>
      </c>
      <c r="F935" s="168" t="str">
        <f t="shared" si="17"/>
        <v>-</v>
      </c>
    </row>
    <row r="936" spans="1:6" customFormat="1" ht="12.75" customHeight="1" x14ac:dyDescent="0.25">
      <c r="A936" s="167" t="s">
        <v>1869</v>
      </c>
      <c r="B936" s="128" t="s">
        <v>1870</v>
      </c>
      <c r="C936" s="44" t="s">
        <v>1869</v>
      </c>
      <c r="D936" s="256">
        <v>0</v>
      </c>
      <c r="E936" s="256">
        <v>0</v>
      </c>
      <c r="F936" s="168" t="str">
        <f t="shared" si="17"/>
        <v>-</v>
      </c>
    </row>
    <row r="937" spans="1:6" customFormat="1" ht="12.75" customHeight="1" x14ac:dyDescent="0.25">
      <c r="A937" s="167" t="s">
        <v>1871</v>
      </c>
      <c r="B937" s="128" t="s">
        <v>1872</v>
      </c>
      <c r="C937" s="44" t="s">
        <v>1871</v>
      </c>
      <c r="D937" s="256">
        <v>0</v>
      </c>
      <c r="E937" s="256">
        <v>0</v>
      </c>
      <c r="F937" s="168" t="str">
        <f t="shared" si="17"/>
        <v>-</v>
      </c>
    </row>
    <row r="938" spans="1:6" customFormat="1" ht="24" customHeight="1" x14ac:dyDescent="0.25">
      <c r="A938" s="167" t="s">
        <v>1873</v>
      </c>
      <c r="B938" s="128" t="s">
        <v>1874</v>
      </c>
      <c r="C938" s="44" t="s">
        <v>1873</v>
      </c>
      <c r="D938" s="256">
        <v>0</v>
      </c>
      <c r="E938" s="256">
        <v>0</v>
      </c>
      <c r="F938" s="168" t="str">
        <f t="shared" si="17"/>
        <v>-</v>
      </c>
    </row>
    <row r="939" spans="1:6" customFormat="1" ht="24" customHeight="1" x14ac:dyDescent="0.25">
      <c r="A939" s="167" t="s">
        <v>1875</v>
      </c>
      <c r="B939" s="128" t="s">
        <v>1876</v>
      </c>
      <c r="C939" s="44" t="s">
        <v>1875</v>
      </c>
      <c r="D939" s="256">
        <v>0</v>
      </c>
      <c r="E939" s="256">
        <v>0</v>
      </c>
      <c r="F939" s="168" t="str">
        <f t="shared" si="17"/>
        <v>-</v>
      </c>
    </row>
    <row r="940" spans="1:6" customFormat="1" ht="24" customHeight="1" x14ac:dyDescent="0.25">
      <c r="A940" s="167" t="s">
        <v>1877</v>
      </c>
      <c r="B940" s="128" t="s">
        <v>1878</v>
      </c>
      <c r="C940" s="44" t="s">
        <v>1877</v>
      </c>
      <c r="D940" s="256">
        <v>0</v>
      </c>
      <c r="E940" s="256">
        <v>0</v>
      </c>
      <c r="F940" s="168" t="str">
        <f t="shared" si="17"/>
        <v>-</v>
      </c>
    </row>
    <row r="941" spans="1:6" customFormat="1" ht="24" customHeight="1" x14ac:dyDescent="0.25">
      <c r="A941" s="167" t="s">
        <v>1879</v>
      </c>
      <c r="B941" s="128" t="s">
        <v>1880</v>
      </c>
      <c r="C941" s="44" t="s">
        <v>1879</v>
      </c>
      <c r="D941" s="256">
        <v>0</v>
      </c>
      <c r="E941" s="256">
        <v>0</v>
      </c>
      <c r="F941" s="168" t="str">
        <f t="shared" si="17"/>
        <v>-</v>
      </c>
    </row>
    <row r="942" spans="1:6" customFormat="1" ht="24" customHeight="1" x14ac:dyDescent="0.25">
      <c r="A942" s="167" t="s">
        <v>1881</v>
      </c>
      <c r="B942" s="128" t="s">
        <v>1882</v>
      </c>
      <c r="C942" s="44" t="s">
        <v>1881</v>
      </c>
      <c r="D942" s="256">
        <v>0</v>
      </c>
      <c r="E942" s="256">
        <v>0</v>
      </c>
      <c r="F942" s="168" t="str">
        <f t="shared" si="17"/>
        <v>-</v>
      </c>
    </row>
    <row r="943" spans="1:6" customFormat="1" ht="24" customHeight="1" x14ac:dyDescent="0.25">
      <c r="A943" s="167" t="s">
        <v>1883</v>
      </c>
      <c r="B943" s="128" t="s">
        <v>1884</v>
      </c>
      <c r="C943" s="44" t="s">
        <v>1883</v>
      </c>
      <c r="D943" s="256">
        <v>0</v>
      </c>
      <c r="E943" s="256">
        <v>0</v>
      </c>
      <c r="F943" s="168" t="str">
        <f t="shared" si="17"/>
        <v>-</v>
      </c>
    </row>
    <row r="944" spans="1:6" customFormat="1" ht="12.75" customHeight="1" x14ac:dyDescent="0.25">
      <c r="A944" s="167" t="s">
        <v>1885</v>
      </c>
      <c r="B944" s="128" t="s">
        <v>1886</v>
      </c>
      <c r="C944" s="44" t="s">
        <v>1885</v>
      </c>
      <c r="D944" s="256">
        <v>0</v>
      </c>
      <c r="E944" s="256">
        <v>0</v>
      </c>
      <c r="F944" s="168" t="str">
        <f t="shared" si="17"/>
        <v>-</v>
      </c>
    </row>
    <row r="945" spans="1:6" customFormat="1" ht="24" customHeight="1" x14ac:dyDescent="0.25">
      <c r="A945" s="167" t="s">
        <v>1887</v>
      </c>
      <c r="B945" s="128" t="s">
        <v>1888</v>
      </c>
      <c r="C945" s="44" t="s">
        <v>1887</v>
      </c>
      <c r="D945" s="256">
        <v>0</v>
      </c>
      <c r="E945" s="256">
        <v>0</v>
      </c>
      <c r="F945" s="168" t="str">
        <f t="shared" si="17"/>
        <v>-</v>
      </c>
    </row>
    <row r="946" spans="1:6" customFormat="1" ht="24" customHeight="1" x14ac:dyDescent="0.25">
      <c r="A946" s="167" t="s">
        <v>1889</v>
      </c>
      <c r="B946" s="173" t="s">
        <v>1890</v>
      </c>
      <c r="C946" s="44" t="s">
        <v>1889</v>
      </c>
      <c r="D946" s="256">
        <v>0</v>
      </c>
      <c r="E946" s="256">
        <v>0</v>
      </c>
      <c r="F946" s="168" t="str">
        <f t="shared" si="17"/>
        <v>-</v>
      </c>
    </row>
    <row r="947" spans="1:6" customFormat="1" ht="24" customHeight="1" x14ac:dyDescent="0.25">
      <c r="A947" s="167" t="s">
        <v>1891</v>
      </c>
      <c r="B947" s="173" t="s">
        <v>1892</v>
      </c>
      <c r="C947" s="44" t="s">
        <v>1891</v>
      </c>
      <c r="D947" s="256">
        <v>0</v>
      </c>
      <c r="E947" s="256">
        <v>0</v>
      </c>
      <c r="F947" s="168" t="str">
        <f t="shared" si="17"/>
        <v>-</v>
      </c>
    </row>
    <row r="948" spans="1:6" customFormat="1" ht="24" customHeight="1" x14ac:dyDescent="0.25">
      <c r="A948" s="167" t="s">
        <v>1893</v>
      </c>
      <c r="B948" s="128" t="s">
        <v>1894</v>
      </c>
      <c r="C948" s="44" t="s">
        <v>1893</v>
      </c>
      <c r="D948" s="256">
        <v>0</v>
      </c>
      <c r="E948" s="256">
        <v>0</v>
      </c>
      <c r="F948" s="168" t="str">
        <f t="shared" si="17"/>
        <v>-</v>
      </c>
    </row>
    <row r="949" spans="1:6" customFormat="1" ht="24" customHeight="1" x14ac:dyDescent="0.25">
      <c r="A949" s="167" t="s">
        <v>1895</v>
      </c>
      <c r="B949" s="173" t="s">
        <v>1896</v>
      </c>
      <c r="C949" s="44" t="s">
        <v>1895</v>
      </c>
      <c r="D949" s="256">
        <v>0</v>
      </c>
      <c r="E949" s="256">
        <v>0</v>
      </c>
      <c r="F949" s="168" t="str">
        <f t="shared" si="17"/>
        <v>-</v>
      </c>
    </row>
    <row r="950" spans="1:6" customFormat="1" ht="24" customHeight="1" x14ac:dyDescent="0.25">
      <c r="A950" s="167" t="s">
        <v>1897</v>
      </c>
      <c r="B950" s="128" t="s">
        <v>1898</v>
      </c>
      <c r="C950" s="44" t="s">
        <v>1897</v>
      </c>
      <c r="D950" s="256">
        <v>0</v>
      </c>
      <c r="E950" s="256">
        <v>0</v>
      </c>
      <c r="F950" s="168" t="str">
        <f t="shared" si="17"/>
        <v>-</v>
      </c>
    </row>
    <row r="951" spans="1:6" customFormat="1" ht="24" customHeight="1" x14ac:dyDescent="0.25">
      <c r="A951" s="167" t="s">
        <v>1899</v>
      </c>
      <c r="B951" s="128" t="s">
        <v>1900</v>
      </c>
      <c r="C951" s="44" t="s">
        <v>1899</v>
      </c>
      <c r="D951" s="256">
        <v>0</v>
      </c>
      <c r="E951" s="256">
        <v>0</v>
      </c>
      <c r="F951" s="168" t="str">
        <f t="shared" si="17"/>
        <v>-</v>
      </c>
    </row>
    <row r="952" spans="1:6" customFormat="1" ht="24" customHeight="1" x14ac:dyDescent="0.25">
      <c r="A952" s="167" t="s">
        <v>1901</v>
      </c>
      <c r="B952" s="173" t="s">
        <v>1902</v>
      </c>
      <c r="C952" s="44" t="s">
        <v>1901</v>
      </c>
      <c r="D952" s="256">
        <v>0</v>
      </c>
      <c r="E952" s="256">
        <v>0</v>
      </c>
      <c r="F952" s="168" t="str">
        <f t="shared" si="17"/>
        <v>-</v>
      </c>
    </row>
    <row r="953" spans="1:6" customFormat="1" ht="24" customHeight="1" x14ac:dyDescent="0.25">
      <c r="A953" s="167" t="s">
        <v>1903</v>
      </c>
      <c r="B953" s="128" t="s">
        <v>1904</v>
      </c>
      <c r="C953" s="44" t="s">
        <v>1903</v>
      </c>
      <c r="D953" s="256">
        <v>0</v>
      </c>
      <c r="E953" s="256">
        <v>0</v>
      </c>
      <c r="F953" s="168" t="str">
        <f t="shared" si="17"/>
        <v>-</v>
      </c>
    </row>
    <row r="954" spans="1:6" customFormat="1" ht="24" customHeight="1" x14ac:dyDescent="0.25">
      <c r="A954" s="167" t="s">
        <v>1905</v>
      </c>
      <c r="B954" s="128" t="s">
        <v>1906</v>
      </c>
      <c r="C954" s="44" t="s">
        <v>1905</v>
      </c>
      <c r="D954" s="256">
        <v>0</v>
      </c>
      <c r="E954" s="256">
        <v>0</v>
      </c>
      <c r="F954" s="168" t="str">
        <f t="shared" si="17"/>
        <v>-</v>
      </c>
    </row>
    <row r="955" spans="1:6" customFormat="1" ht="24" customHeight="1" x14ac:dyDescent="0.25">
      <c r="A955" s="167" t="s">
        <v>1907</v>
      </c>
      <c r="B955" s="128" t="s">
        <v>1908</v>
      </c>
      <c r="C955" s="44" t="s">
        <v>1907</v>
      </c>
      <c r="D955" s="256">
        <v>0</v>
      </c>
      <c r="E955" s="256">
        <v>0</v>
      </c>
      <c r="F955" s="168" t="str">
        <f t="shared" si="17"/>
        <v>-</v>
      </c>
    </row>
    <row r="956" spans="1:6" customFormat="1" ht="24" customHeight="1" x14ac:dyDescent="0.25">
      <c r="A956" s="167" t="s">
        <v>1909</v>
      </c>
      <c r="B956" s="128" t="s">
        <v>1910</v>
      </c>
      <c r="C956" s="44" t="s">
        <v>1909</v>
      </c>
      <c r="D956" s="256">
        <v>0</v>
      </c>
      <c r="E956" s="256">
        <v>0</v>
      </c>
      <c r="F956" s="168" t="str">
        <f t="shared" si="17"/>
        <v>-</v>
      </c>
    </row>
    <row r="957" spans="1:6" customFormat="1" ht="24" customHeight="1" x14ac:dyDescent="0.25">
      <c r="A957" s="167" t="s">
        <v>1911</v>
      </c>
      <c r="B957" s="128" t="s">
        <v>1912</v>
      </c>
      <c r="C957" s="44" t="s">
        <v>1911</v>
      </c>
      <c r="D957" s="256">
        <v>0</v>
      </c>
      <c r="E957" s="256">
        <v>0</v>
      </c>
      <c r="F957" s="168" t="str">
        <f t="shared" si="17"/>
        <v>-</v>
      </c>
    </row>
    <row r="958" spans="1:6" customFormat="1" ht="24" customHeight="1" x14ac:dyDescent="0.25">
      <c r="A958" s="167" t="s">
        <v>1913</v>
      </c>
      <c r="B958" s="128" t="s">
        <v>1914</v>
      </c>
      <c r="C958" s="44" t="s">
        <v>1913</v>
      </c>
      <c r="D958" s="256">
        <v>0</v>
      </c>
      <c r="E958" s="256">
        <v>0</v>
      </c>
      <c r="F958" s="168" t="str">
        <f t="shared" si="17"/>
        <v>-</v>
      </c>
    </row>
    <row r="959" spans="1:6" customFormat="1" ht="24" customHeight="1" x14ac:dyDescent="0.25">
      <c r="A959" s="167" t="s">
        <v>1915</v>
      </c>
      <c r="B959" s="128" t="s">
        <v>1916</v>
      </c>
      <c r="C959" s="44" t="s">
        <v>1915</v>
      </c>
      <c r="D959" s="256">
        <v>0</v>
      </c>
      <c r="E959" s="256">
        <v>0</v>
      </c>
      <c r="F959" s="168" t="str">
        <f t="shared" si="17"/>
        <v>-</v>
      </c>
    </row>
    <row r="960" spans="1:6" customFormat="1" ht="24" customHeight="1" x14ac:dyDescent="0.25">
      <c r="A960" s="167" t="s">
        <v>1917</v>
      </c>
      <c r="B960" s="128" t="s">
        <v>1918</v>
      </c>
      <c r="C960" s="44" t="s">
        <v>1917</v>
      </c>
      <c r="D960" s="256">
        <v>0</v>
      </c>
      <c r="E960" s="256">
        <v>0</v>
      </c>
      <c r="F960" s="168" t="str">
        <f t="shared" si="17"/>
        <v>-</v>
      </c>
    </row>
    <row r="961" spans="1:6" customFormat="1" ht="12.75" customHeight="1" x14ac:dyDescent="0.25">
      <c r="A961" s="167" t="s">
        <v>1919</v>
      </c>
      <c r="B961" s="128" t="s">
        <v>1920</v>
      </c>
      <c r="C961" s="44" t="s">
        <v>1919</v>
      </c>
      <c r="D961" s="256">
        <v>0</v>
      </c>
      <c r="E961" s="256">
        <v>0</v>
      </c>
      <c r="F961" s="168" t="str">
        <f t="shared" si="17"/>
        <v>-</v>
      </c>
    </row>
    <row r="962" spans="1:6" customFormat="1" ht="24" customHeight="1" x14ac:dyDescent="0.25">
      <c r="A962" s="167" t="s">
        <v>1921</v>
      </c>
      <c r="B962" s="173" t="s">
        <v>1922</v>
      </c>
      <c r="C962" s="44" t="s">
        <v>1921</v>
      </c>
      <c r="D962" s="256">
        <v>0</v>
      </c>
      <c r="E962" s="256">
        <v>0</v>
      </c>
      <c r="F962" s="168" t="str">
        <f t="shared" si="17"/>
        <v>-</v>
      </c>
    </row>
    <row r="963" spans="1:6" customFormat="1" ht="24" customHeight="1" x14ac:dyDescent="0.25">
      <c r="A963" s="167" t="s">
        <v>1923</v>
      </c>
      <c r="B963" s="173" t="s">
        <v>1924</v>
      </c>
      <c r="C963" s="44" t="s">
        <v>1923</v>
      </c>
      <c r="D963" s="256">
        <v>0</v>
      </c>
      <c r="E963" s="256">
        <v>0</v>
      </c>
      <c r="F963" s="168" t="str">
        <f t="shared" si="17"/>
        <v>-</v>
      </c>
    </row>
    <row r="964" spans="1:6" customFormat="1" ht="24" customHeight="1" x14ac:dyDescent="0.25">
      <c r="A964" s="167" t="s">
        <v>1925</v>
      </c>
      <c r="B964" s="173" t="s">
        <v>1926</v>
      </c>
      <c r="C964" s="44" t="s">
        <v>1925</v>
      </c>
      <c r="D964" s="256">
        <v>0</v>
      </c>
      <c r="E964" s="256">
        <v>0</v>
      </c>
      <c r="F964" s="168" t="str">
        <f t="shared" si="17"/>
        <v>-</v>
      </c>
    </row>
    <row r="965" spans="1:6" customFormat="1" ht="24" customHeight="1" x14ac:dyDescent="0.25">
      <c r="A965" s="167" t="s">
        <v>1927</v>
      </c>
      <c r="B965" s="128" t="s">
        <v>1928</v>
      </c>
      <c r="C965" s="44" t="s">
        <v>1927</v>
      </c>
      <c r="D965" s="256">
        <v>0</v>
      </c>
      <c r="E965" s="256">
        <v>0</v>
      </c>
      <c r="F965" s="168" t="str">
        <f t="shared" si="17"/>
        <v>-</v>
      </c>
    </row>
    <row r="966" spans="1:6" customFormat="1" ht="12.75" customHeight="1" x14ac:dyDescent="0.25">
      <c r="A966" s="167" t="s">
        <v>1929</v>
      </c>
      <c r="B966" s="128" t="s">
        <v>1930</v>
      </c>
      <c r="C966" s="44" t="s">
        <v>1929</v>
      </c>
      <c r="D966" s="256">
        <v>0</v>
      </c>
      <c r="E966" s="256">
        <v>0</v>
      </c>
      <c r="F966" s="168" t="str">
        <f t="shared" si="17"/>
        <v>-</v>
      </c>
    </row>
    <row r="967" spans="1:6" customFormat="1" ht="24" customHeight="1" x14ac:dyDescent="0.25">
      <c r="A967" s="167" t="s">
        <v>1931</v>
      </c>
      <c r="B967" s="128" t="s">
        <v>1932</v>
      </c>
      <c r="C967" s="44" t="s">
        <v>1931</v>
      </c>
      <c r="D967" s="256">
        <v>0</v>
      </c>
      <c r="E967" s="256">
        <v>0</v>
      </c>
      <c r="F967" s="168" t="str">
        <f t="shared" si="17"/>
        <v>-</v>
      </c>
    </row>
    <row r="968" spans="1:6" customFormat="1" ht="12.75" customHeight="1" x14ac:dyDescent="0.25">
      <c r="A968" s="167" t="s">
        <v>1933</v>
      </c>
      <c r="B968" s="128" t="s">
        <v>1934</v>
      </c>
      <c r="C968" s="44" t="s">
        <v>1933</v>
      </c>
      <c r="D968" s="256">
        <v>0</v>
      </c>
      <c r="E968" s="256">
        <v>0</v>
      </c>
      <c r="F968" s="168" t="str">
        <f t="shared" si="17"/>
        <v>-</v>
      </c>
    </row>
    <row r="969" spans="1:6" customFormat="1" ht="12.75" customHeight="1" x14ac:dyDescent="0.25">
      <c r="A969" s="167" t="s">
        <v>1935</v>
      </c>
      <c r="B969" s="128" t="s">
        <v>1936</v>
      </c>
      <c r="C969" s="44" t="s">
        <v>1935</v>
      </c>
      <c r="D969" s="256">
        <v>0</v>
      </c>
      <c r="E969" s="256">
        <v>0</v>
      </c>
      <c r="F969" s="168" t="str">
        <f t="shared" ref="F969:F982" si="18">IF(D969&lt;&gt;0,IF(E969/D969&gt;=100,"&gt;&gt;100",E969/D969*100),"-")</f>
        <v>-</v>
      </c>
    </row>
    <row r="970" spans="1:6" customFormat="1" ht="12.75" customHeight="1" x14ac:dyDescent="0.25">
      <c r="A970" s="167" t="s">
        <v>1937</v>
      </c>
      <c r="B970" s="128" t="s">
        <v>1938</v>
      </c>
      <c r="C970" s="44" t="s">
        <v>1937</v>
      </c>
      <c r="D970" s="256">
        <v>0</v>
      </c>
      <c r="E970" s="256">
        <v>0</v>
      </c>
      <c r="F970" s="168" t="str">
        <f t="shared" si="18"/>
        <v>-</v>
      </c>
    </row>
    <row r="971" spans="1:6" customFormat="1" ht="12.75" customHeight="1" x14ac:dyDescent="0.25">
      <c r="A971" s="167" t="s">
        <v>1939</v>
      </c>
      <c r="B971" s="128" t="s">
        <v>1940</v>
      </c>
      <c r="C971" s="44" t="s">
        <v>1939</v>
      </c>
      <c r="D971" s="256">
        <v>0</v>
      </c>
      <c r="E971" s="256">
        <v>0</v>
      </c>
      <c r="F971" s="168" t="str">
        <f t="shared" si="18"/>
        <v>-</v>
      </c>
    </row>
    <row r="972" spans="1:6" customFormat="1" ht="12.75" customHeight="1" x14ac:dyDescent="0.25">
      <c r="A972" s="167" t="s">
        <v>1941</v>
      </c>
      <c r="B972" s="128" t="s">
        <v>1942</v>
      </c>
      <c r="C972" s="44" t="s">
        <v>1941</v>
      </c>
      <c r="D972" s="256">
        <v>0</v>
      </c>
      <c r="E972" s="256">
        <v>0</v>
      </c>
      <c r="F972" s="168" t="str">
        <f t="shared" si="18"/>
        <v>-</v>
      </c>
    </row>
    <row r="973" spans="1:6" customFormat="1" ht="12.75" customHeight="1" x14ac:dyDescent="0.25">
      <c r="A973" s="167" t="s">
        <v>1943</v>
      </c>
      <c r="B973" s="128" t="s">
        <v>1944</v>
      </c>
      <c r="C973" s="44" t="s">
        <v>1943</v>
      </c>
      <c r="D973" s="256">
        <v>0</v>
      </c>
      <c r="E973" s="256">
        <v>0</v>
      </c>
      <c r="F973" s="168" t="str">
        <f t="shared" si="18"/>
        <v>-</v>
      </c>
    </row>
    <row r="974" spans="1:6" customFormat="1" ht="12.75" customHeight="1" x14ac:dyDescent="0.25">
      <c r="A974" s="167" t="s">
        <v>1945</v>
      </c>
      <c r="B974" s="128" t="s">
        <v>1946</v>
      </c>
      <c r="C974" s="44" t="s">
        <v>1945</v>
      </c>
      <c r="D974" s="256">
        <v>0</v>
      </c>
      <c r="E974" s="256">
        <v>0</v>
      </c>
      <c r="F974" s="168" t="str">
        <f t="shared" si="18"/>
        <v>-</v>
      </c>
    </row>
    <row r="975" spans="1:6" customFormat="1" ht="12.75" customHeight="1" x14ac:dyDescent="0.25">
      <c r="A975" s="167" t="s">
        <v>1947</v>
      </c>
      <c r="B975" s="128" t="s">
        <v>1948</v>
      </c>
      <c r="C975" s="44" t="s">
        <v>1947</v>
      </c>
      <c r="D975" s="256">
        <v>0</v>
      </c>
      <c r="E975" s="256">
        <v>0</v>
      </c>
      <c r="F975" s="168" t="str">
        <f t="shared" si="18"/>
        <v>-</v>
      </c>
    </row>
    <row r="976" spans="1:6" customFormat="1" ht="24" customHeight="1" x14ac:dyDescent="0.25">
      <c r="A976" s="167" t="s">
        <v>1949</v>
      </c>
      <c r="B976" s="128" t="s">
        <v>1950</v>
      </c>
      <c r="C976" s="44" t="s">
        <v>1949</v>
      </c>
      <c r="D976" s="256">
        <v>0</v>
      </c>
      <c r="E976" s="256">
        <v>0</v>
      </c>
      <c r="F976" s="168" t="str">
        <f t="shared" si="18"/>
        <v>-</v>
      </c>
    </row>
    <row r="977" spans="1:6" customFormat="1" ht="24" customHeight="1" x14ac:dyDescent="0.25">
      <c r="A977" s="167" t="s">
        <v>1951</v>
      </c>
      <c r="B977" s="128" t="s">
        <v>1952</v>
      </c>
      <c r="C977" s="44" t="s">
        <v>1951</v>
      </c>
      <c r="D977" s="256">
        <v>0</v>
      </c>
      <c r="E977" s="256">
        <v>0</v>
      </c>
      <c r="F977" s="168" t="str">
        <f t="shared" si="18"/>
        <v>-</v>
      </c>
    </row>
    <row r="978" spans="1:6" customFormat="1" ht="24" customHeight="1" x14ac:dyDescent="0.25">
      <c r="A978" s="167" t="s">
        <v>1953</v>
      </c>
      <c r="B978" s="128" t="s">
        <v>1954</v>
      </c>
      <c r="C978" s="44" t="s">
        <v>1953</v>
      </c>
      <c r="D978" s="256">
        <v>0</v>
      </c>
      <c r="E978" s="256">
        <v>0</v>
      </c>
      <c r="F978" s="168" t="str">
        <f t="shared" si="18"/>
        <v>-</v>
      </c>
    </row>
    <row r="979" spans="1:6" customFormat="1" ht="24" customHeight="1" x14ac:dyDescent="0.25">
      <c r="A979" s="167" t="s">
        <v>1955</v>
      </c>
      <c r="B979" s="128" t="s">
        <v>1956</v>
      </c>
      <c r="C979" s="44" t="s">
        <v>1955</v>
      </c>
      <c r="D979" s="256">
        <v>0</v>
      </c>
      <c r="E979" s="256">
        <v>0</v>
      </c>
      <c r="F979" s="168" t="str">
        <f t="shared" si="18"/>
        <v>-</v>
      </c>
    </row>
    <row r="980" spans="1:6" customFormat="1" ht="24" customHeight="1" x14ac:dyDescent="0.25">
      <c r="A980" s="167" t="s">
        <v>1957</v>
      </c>
      <c r="B980" s="128" t="s">
        <v>1958</v>
      </c>
      <c r="C980" s="44" t="s">
        <v>1957</v>
      </c>
      <c r="D980" s="256">
        <v>0</v>
      </c>
      <c r="E980" s="256">
        <v>0</v>
      </c>
      <c r="F980" s="168" t="str">
        <f t="shared" si="18"/>
        <v>-</v>
      </c>
    </row>
    <row r="981" spans="1:6" customFormat="1" ht="24" customHeight="1" x14ac:dyDescent="0.25">
      <c r="A981" s="167" t="s">
        <v>1959</v>
      </c>
      <c r="B981" s="128" t="s">
        <v>1960</v>
      </c>
      <c r="C981" s="44" t="s">
        <v>1959</v>
      </c>
      <c r="D981" s="256">
        <v>0</v>
      </c>
      <c r="E981" s="256">
        <v>0</v>
      </c>
      <c r="F981" s="168" t="str">
        <f t="shared" si="18"/>
        <v>-</v>
      </c>
    </row>
    <row r="982" spans="1:6" customFormat="1" ht="24" customHeight="1" x14ac:dyDescent="0.25">
      <c r="A982" s="176" t="s">
        <v>1961</v>
      </c>
      <c r="B982" s="177" t="s">
        <v>1962</v>
      </c>
      <c r="C982" s="45" t="s">
        <v>1961</v>
      </c>
      <c r="D982" s="258">
        <v>0</v>
      </c>
      <c r="E982" s="258">
        <v>0</v>
      </c>
      <c r="F982" s="178" t="str">
        <f t="shared" si="18"/>
        <v>-</v>
      </c>
    </row>
    <row r="983" spans="1:6" customFormat="1" ht="20.100000000000001" customHeight="1" x14ac:dyDescent="0.25">
      <c r="A983" s="317" t="s">
        <v>1963</v>
      </c>
      <c r="B983" s="318"/>
      <c r="C983" s="181"/>
      <c r="D983" s="182"/>
      <c r="E983" s="182"/>
      <c r="F983" s="183"/>
    </row>
    <row r="984" spans="1:6" customFormat="1" ht="39" customHeight="1" x14ac:dyDescent="0.25">
      <c r="A984" s="89" t="s">
        <v>1964</v>
      </c>
      <c r="B984" s="85" t="s">
        <v>41</v>
      </c>
      <c r="C984" s="99" t="s">
        <v>42</v>
      </c>
      <c r="D984" s="47" t="s">
        <v>1965</v>
      </c>
      <c r="E984" s="48" t="s">
        <v>1966</v>
      </c>
      <c r="F984" s="47" t="s">
        <v>55</v>
      </c>
    </row>
    <row r="985" spans="1:6" customFormat="1" ht="36" customHeight="1" x14ac:dyDescent="0.25">
      <c r="A985" s="184" t="s">
        <v>1967</v>
      </c>
      <c r="B985" s="185" t="s">
        <v>1968</v>
      </c>
      <c r="C985" s="49" t="s">
        <v>1969</v>
      </c>
      <c r="D985" s="261">
        <v>0</v>
      </c>
      <c r="E985" s="261">
        <v>0</v>
      </c>
      <c r="F985" s="186" t="str">
        <f t="shared" ref="F985:F992" si="19">IF(D985&lt;&gt;0,IF(E985/D985&gt;=100,"&gt;&gt;100",E985/D985*100),"-")</f>
        <v>-</v>
      </c>
    </row>
    <row r="986" spans="1:6" customFormat="1" ht="24" customHeight="1" x14ac:dyDescent="0.25">
      <c r="A986" s="167" t="s">
        <v>1970</v>
      </c>
      <c r="B986" s="128" t="s">
        <v>1971</v>
      </c>
      <c r="C986" s="44" t="s">
        <v>1970</v>
      </c>
      <c r="D986" s="262">
        <v>0</v>
      </c>
      <c r="E986" s="262">
        <v>0</v>
      </c>
      <c r="F986" s="168" t="str">
        <f t="shared" si="19"/>
        <v>-</v>
      </c>
    </row>
    <row r="987" spans="1:6" customFormat="1" ht="24" customHeight="1" x14ac:dyDescent="0.25">
      <c r="A987" s="167" t="s">
        <v>1972</v>
      </c>
      <c r="B987" s="128" t="s">
        <v>1973</v>
      </c>
      <c r="C987" s="44" t="s">
        <v>1972</v>
      </c>
      <c r="D987" s="262">
        <v>0</v>
      </c>
      <c r="E987" s="262">
        <v>0</v>
      </c>
      <c r="F987" s="168" t="str">
        <f t="shared" si="19"/>
        <v>-</v>
      </c>
    </row>
    <row r="988" spans="1:6" customFormat="1" ht="24" customHeight="1" x14ac:dyDescent="0.25">
      <c r="A988" s="167" t="s">
        <v>1974</v>
      </c>
      <c r="B988" s="128" t="s">
        <v>1975</v>
      </c>
      <c r="C988" s="44" t="s">
        <v>1974</v>
      </c>
      <c r="D988" s="262">
        <v>0</v>
      </c>
      <c r="E988" s="262">
        <v>0</v>
      </c>
      <c r="F988" s="168" t="str">
        <f t="shared" si="19"/>
        <v>-</v>
      </c>
    </row>
    <row r="989" spans="1:6" customFormat="1" ht="12.75" customHeight="1" x14ac:dyDescent="0.25">
      <c r="A989" s="167" t="s">
        <v>1976</v>
      </c>
      <c r="B989" s="128" t="s">
        <v>1977</v>
      </c>
      <c r="C989" s="44" t="s">
        <v>1976</v>
      </c>
      <c r="D989" s="262">
        <v>0</v>
      </c>
      <c r="E989" s="262">
        <v>0</v>
      </c>
      <c r="F989" s="168" t="str">
        <f t="shared" si="19"/>
        <v>-</v>
      </c>
    </row>
    <row r="990" spans="1:6" customFormat="1" ht="36" customHeight="1" x14ac:dyDescent="0.25">
      <c r="A990" s="167" t="s">
        <v>1978</v>
      </c>
      <c r="B990" s="128" t="s">
        <v>1979</v>
      </c>
      <c r="C990" s="44" t="s">
        <v>1980</v>
      </c>
      <c r="D990" s="262">
        <v>0</v>
      </c>
      <c r="E990" s="262">
        <v>0</v>
      </c>
      <c r="F990" s="168" t="str">
        <f t="shared" si="19"/>
        <v>-</v>
      </c>
    </row>
    <row r="991" spans="1:6" customFormat="1" ht="12.75" customHeight="1" x14ac:dyDescent="0.25">
      <c r="A991" s="167" t="s">
        <v>1981</v>
      </c>
      <c r="B991" s="128" t="s">
        <v>1982</v>
      </c>
      <c r="C991" s="44" t="s">
        <v>1981</v>
      </c>
      <c r="D991" s="262">
        <v>0</v>
      </c>
      <c r="E991" s="262">
        <v>0</v>
      </c>
      <c r="F991" s="168" t="str">
        <f t="shared" si="19"/>
        <v>-</v>
      </c>
    </row>
    <row r="992" spans="1:6" customFormat="1" ht="24" customHeight="1" x14ac:dyDescent="0.25">
      <c r="A992" s="176" t="s">
        <v>1983</v>
      </c>
      <c r="B992" s="177" t="s">
        <v>1984</v>
      </c>
      <c r="C992" s="45" t="s">
        <v>1983</v>
      </c>
      <c r="D992" s="263">
        <v>0</v>
      </c>
      <c r="E992" s="263">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3" workbookViewId="0">
      <selection activeCell="D240" sqref="D240"/>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38"/>
      <c r="B6" s="239" t="s">
        <v>1988</v>
      </c>
      <c r="C6" s="240" t="s">
        <v>1989</v>
      </c>
      <c r="D6" s="264">
        <f>D7+D68</f>
        <v>67636.690000000017</v>
      </c>
      <c r="E6" s="264">
        <f>E7+E68</f>
        <v>76020.420000000013</v>
      </c>
      <c r="F6" s="241">
        <f t="shared" ref="F6:F37" si="0">IF(D6&gt;0,IF(E6/D6&gt;=100,"&gt;&gt;100",E6/D6*100),"-")</f>
        <v>112.39523992081813</v>
      </c>
      <c r="G6" s="237"/>
      <c r="H6" s="237"/>
      <c r="I6" s="237"/>
      <c r="J6" s="237"/>
      <c r="K6" s="237"/>
      <c r="L6" s="237"/>
      <c r="M6" s="237"/>
      <c r="N6" s="237"/>
      <c r="O6" s="237"/>
      <c r="P6" s="237"/>
      <c r="Q6" s="237"/>
      <c r="R6" s="237"/>
      <c r="S6" s="237"/>
      <c r="T6" s="237"/>
      <c r="U6" s="237"/>
      <c r="V6" s="237"/>
      <c r="W6" s="237"/>
      <c r="X6" s="237"/>
    </row>
    <row r="7" spans="1:25" customFormat="1" ht="12.75" customHeight="1" x14ac:dyDescent="0.25">
      <c r="A7" s="52" t="s">
        <v>1990</v>
      </c>
      <c r="B7" s="174" t="s">
        <v>1991</v>
      </c>
      <c r="C7" s="200" t="s">
        <v>1992</v>
      </c>
      <c r="D7" s="265">
        <f>D8+D12+D51+D52+D56+D63</f>
        <v>39867.160000000018</v>
      </c>
      <c r="E7" s="265">
        <f>E8+E12+E51+E52+E56+E63</f>
        <v>49237.48</v>
      </c>
      <c r="F7" s="242">
        <f t="shared" si="0"/>
        <v>123.50385630679482</v>
      </c>
      <c r="G7" s="237"/>
      <c r="H7" s="237"/>
      <c r="I7" s="237"/>
      <c r="J7" s="237"/>
      <c r="K7" s="237"/>
      <c r="L7" s="237"/>
      <c r="M7" s="237"/>
      <c r="N7" s="237"/>
      <c r="O7" s="237"/>
      <c r="P7" s="237"/>
      <c r="Q7" s="237"/>
      <c r="R7" s="237"/>
      <c r="S7" s="237"/>
      <c r="T7" s="237"/>
      <c r="U7" s="237"/>
      <c r="V7" s="237"/>
      <c r="W7" s="237"/>
      <c r="X7" s="237"/>
    </row>
    <row r="8" spans="1:25" customFormat="1" ht="12.75" customHeight="1" x14ac:dyDescent="0.25">
      <c r="A8" s="52" t="s">
        <v>1993</v>
      </c>
      <c r="B8" s="174" t="s">
        <v>1994</v>
      </c>
      <c r="C8" s="200" t="s">
        <v>1993</v>
      </c>
      <c r="D8" s="265">
        <f>D9+D10-D11</f>
        <v>0</v>
      </c>
      <c r="E8" s="265">
        <f>E9+E10-E11</f>
        <v>0</v>
      </c>
      <c r="F8" s="242" t="str">
        <f t="shared" si="0"/>
        <v>-</v>
      </c>
      <c r="G8" s="237"/>
      <c r="H8" s="237"/>
      <c r="I8" s="237"/>
      <c r="J8" s="237"/>
      <c r="K8" s="237"/>
      <c r="L8" s="237"/>
      <c r="M8" s="237"/>
      <c r="N8" s="237"/>
      <c r="O8" s="237"/>
      <c r="P8" s="237"/>
      <c r="Q8" s="237"/>
      <c r="R8" s="237"/>
      <c r="S8" s="237"/>
      <c r="T8" s="237"/>
      <c r="U8" s="237"/>
      <c r="V8" s="237"/>
      <c r="W8" s="237"/>
      <c r="X8" s="237"/>
    </row>
    <row r="9" spans="1:25" customFormat="1" ht="12.75" customHeight="1" x14ac:dyDescent="0.25">
      <c r="A9" s="52" t="s">
        <v>1995</v>
      </c>
      <c r="B9" s="174" t="s">
        <v>1996</v>
      </c>
      <c r="C9" s="200" t="s">
        <v>1995</v>
      </c>
      <c r="D9" s="266">
        <v>0</v>
      </c>
      <c r="E9" s="266">
        <v>0</v>
      </c>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5">
      <c r="A10" s="52" t="s">
        <v>1997</v>
      </c>
      <c r="B10" s="174" t="s">
        <v>1998</v>
      </c>
      <c r="C10" s="200" t="s">
        <v>1997</v>
      </c>
      <c r="D10" s="266">
        <v>0</v>
      </c>
      <c r="E10" s="266">
        <v>0</v>
      </c>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5">
      <c r="A11" s="52" t="s">
        <v>1999</v>
      </c>
      <c r="B11" s="174" t="s">
        <v>2000</v>
      </c>
      <c r="C11" s="200" t="s">
        <v>1999</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5">
      <c r="A12" s="52" t="s">
        <v>2001</v>
      </c>
      <c r="B12" s="174" t="s">
        <v>2002</v>
      </c>
      <c r="C12" s="200" t="s">
        <v>2001</v>
      </c>
      <c r="D12" s="265">
        <f>D13+D19+D29+D35+D41+D45</f>
        <v>39867.160000000018</v>
      </c>
      <c r="E12" s="265">
        <f>E13+E19+E29+E35+E41+E45</f>
        <v>49237.48</v>
      </c>
      <c r="F12" s="242">
        <f t="shared" si="0"/>
        <v>123.50385630679482</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5">
      <c r="A13" s="243" t="s">
        <v>2003</v>
      </c>
      <c r="B13" s="174" t="s">
        <v>2004</v>
      </c>
      <c r="C13" s="200" t="s">
        <v>2003</v>
      </c>
      <c r="D13" s="265">
        <f>SUM(D14:D17)-D18</f>
        <v>0</v>
      </c>
      <c r="E13" s="265">
        <f>SUM(E14:E17)-E18</f>
        <v>0</v>
      </c>
      <c r="F13" s="242" t="str">
        <f t="shared" si="0"/>
        <v>-</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5">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5">
      <c r="A15" s="52" t="s">
        <v>2006</v>
      </c>
      <c r="B15" s="174" t="s">
        <v>667</v>
      </c>
      <c r="C15" s="200" t="s">
        <v>2006</v>
      </c>
      <c r="D15" s="266">
        <v>0</v>
      </c>
      <c r="E15" s="266">
        <v>0</v>
      </c>
      <c r="F15" s="242" t="str">
        <f t="shared" si="0"/>
        <v>-</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5">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5">
      <c r="A17" s="52" t="s">
        <v>2008</v>
      </c>
      <c r="B17" s="174" t="s">
        <v>671</v>
      </c>
      <c r="C17" s="200" t="s">
        <v>2008</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5">
      <c r="A18" s="52" t="s">
        <v>2009</v>
      </c>
      <c r="B18" s="174" t="s">
        <v>2010</v>
      </c>
      <c r="C18" s="200" t="s">
        <v>2009</v>
      </c>
      <c r="D18" s="266">
        <v>0</v>
      </c>
      <c r="E18" s="266">
        <v>0</v>
      </c>
      <c r="F18" s="242" t="str">
        <f t="shared" si="0"/>
        <v>-</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5">
      <c r="A19" s="243" t="s">
        <v>2011</v>
      </c>
      <c r="B19" s="174" t="s">
        <v>2012</v>
      </c>
      <c r="C19" s="200" t="s">
        <v>2011</v>
      </c>
      <c r="D19" s="265">
        <f>SUM(D20:D27)-D28</f>
        <v>6337.2100000000028</v>
      </c>
      <c r="E19" s="265">
        <f>SUM(E20:E27)-E28</f>
        <v>11683.730000000003</v>
      </c>
      <c r="F19" s="242">
        <f t="shared" si="0"/>
        <v>184.36709529903536</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5">
      <c r="A20" s="52" t="s">
        <v>2013</v>
      </c>
      <c r="B20" s="174" t="s">
        <v>675</v>
      </c>
      <c r="C20" s="200" t="s">
        <v>2013</v>
      </c>
      <c r="D20" s="266">
        <v>21757.38</v>
      </c>
      <c r="E20" s="266">
        <v>21502.5</v>
      </c>
      <c r="F20" s="242">
        <f t="shared" si="0"/>
        <v>98.828535421084709</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5">
      <c r="A21" s="52" t="s">
        <v>2014</v>
      </c>
      <c r="B21" s="174" t="s">
        <v>768</v>
      </c>
      <c r="C21" s="200" t="s">
        <v>2014</v>
      </c>
      <c r="D21" s="266">
        <v>474.88</v>
      </c>
      <c r="E21" s="266">
        <v>1423.88</v>
      </c>
      <c r="F21" s="242">
        <f t="shared" si="0"/>
        <v>299.83995956873321</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5">
      <c r="A22" s="52" t="s">
        <v>2015</v>
      </c>
      <c r="B22" s="174" t="s">
        <v>679</v>
      </c>
      <c r="C22" s="200" t="s">
        <v>2015</v>
      </c>
      <c r="D22" s="266">
        <v>1202.1500000000001</v>
      </c>
      <c r="E22" s="266">
        <v>1202.1500000000001</v>
      </c>
      <c r="F22" s="242">
        <f t="shared" si="0"/>
        <v>100</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5">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5">
      <c r="A24" s="52" t="s">
        <v>2017</v>
      </c>
      <c r="B24" s="174" t="s">
        <v>2018</v>
      </c>
      <c r="C24" s="200" t="s">
        <v>2017</v>
      </c>
      <c r="D24" s="266">
        <v>0</v>
      </c>
      <c r="E24" s="266">
        <v>0</v>
      </c>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5">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5">
      <c r="A26" s="52" t="s">
        <v>2020</v>
      </c>
      <c r="B26" s="174" t="s">
        <v>687</v>
      </c>
      <c r="C26" s="200" t="s">
        <v>2020</v>
      </c>
      <c r="D26" s="266">
        <v>11036.18</v>
      </c>
      <c r="E26" s="266">
        <v>17209.73</v>
      </c>
      <c r="F26" s="242">
        <f t="shared" si="0"/>
        <v>155.93919272791851</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5">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5">
      <c r="A28" s="52" t="s">
        <v>2022</v>
      </c>
      <c r="B28" s="174" t="s">
        <v>2023</v>
      </c>
      <c r="C28" s="200" t="s">
        <v>2022</v>
      </c>
      <c r="D28" s="266">
        <v>28133.38</v>
      </c>
      <c r="E28" s="266">
        <v>29654.53</v>
      </c>
      <c r="F28" s="242">
        <f t="shared" si="0"/>
        <v>105.40692231079237</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5">
      <c r="A29" s="243" t="s">
        <v>2024</v>
      </c>
      <c r="B29" s="174" t="s">
        <v>2025</v>
      </c>
      <c r="C29" s="200" t="s">
        <v>2024</v>
      </c>
      <c r="D29" s="265">
        <f>SUM(D30:D33)-D34</f>
        <v>0</v>
      </c>
      <c r="E29" s="265">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5">
      <c r="A30" s="52" t="s">
        <v>2026</v>
      </c>
      <c r="B30" s="174" t="s">
        <v>693</v>
      </c>
      <c r="C30" s="200" t="s">
        <v>2026</v>
      </c>
      <c r="D30" s="266">
        <v>0</v>
      </c>
      <c r="E30" s="266">
        <v>0</v>
      </c>
      <c r="F30" s="242" t="str">
        <f t="shared" si="0"/>
        <v>-</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5">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5">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5">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5">
      <c r="A34" s="52" t="s">
        <v>2031</v>
      </c>
      <c r="B34" s="174" t="s">
        <v>2032</v>
      </c>
      <c r="C34" s="200" t="s">
        <v>2031</v>
      </c>
      <c r="D34" s="266">
        <v>0</v>
      </c>
      <c r="E34" s="266">
        <v>0</v>
      </c>
      <c r="F34" s="242" t="str">
        <f t="shared" si="0"/>
        <v>-</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5">
      <c r="A35" s="243" t="s">
        <v>2033</v>
      </c>
      <c r="B35" s="174" t="s">
        <v>2034</v>
      </c>
      <c r="C35" s="200" t="s">
        <v>2033</v>
      </c>
      <c r="D35" s="265">
        <f>SUM(D36:D39)-D40</f>
        <v>33529.950000000012</v>
      </c>
      <c r="E35" s="265">
        <f>SUM(E36:E39)-E40</f>
        <v>37553.75</v>
      </c>
      <c r="F35" s="242">
        <f t="shared" si="0"/>
        <v>112.00061437610252</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5">
      <c r="A36" s="52" t="s">
        <v>2035</v>
      </c>
      <c r="B36" s="174" t="s">
        <v>784</v>
      </c>
      <c r="C36" s="200" t="s">
        <v>2035</v>
      </c>
      <c r="D36" s="266">
        <v>474439.38</v>
      </c>
      <c r="E36" s="266">
        <v>502616.19</v>
      </c>
      <c r="F36" s="242">
        <f t="shared" si="0"/>
        <v>105.93896948436279</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5">
      <c r="A37" s="52" t="s">
        <v>2036</v>
      </c>
      <c r="B37" s="174" t="s">
        <v>705</v>
      </c>
      <c r="C37" s="200" t="s">
        <v>2036</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5">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5">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5">
      <c r="A40" s="52" t="s">
        <v>2039</v>
      </c>
      <c r="B40" s="174" t="s">
        <v>2040</v>
      </c>
      <c r="C40" s="200" t="s">
        <v>2039</v>
      </c>
      <c r="D40" s="266">
        <v>440909.43</v>
      </c>
      <c r="E40" s="266">
        <v>465062.44</v>
      </c>
      <c r="F40" s="242">
        <f t="shared" si="1"/>
        <v>105.47799805506541</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5">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5">
      <c r="A42" s="52" t="s">
        <v>2043</v>
      </c>
      <c r="B42" s="174" t="s">
        <v>713</v>
      </c>
      <c r="C42" s="200" t="s">
        <v>2043</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5">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5">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5">
      <c r="A45" s="243" t="s">
        <v>2047</v>
      </c>
      <c r="B45" s="174" t="s">
        <v>2048</v>
      </c>
      <c r="C45" s="200" t="s">
        <v>2047</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5">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5">
      <c r="A47" s="52" t="s">
        <v>2050</v>
      </c>
      <c r="B47" s="174" t="s">
        <v>2051</v>
      </c>
      <c r="C47" s="200" t="s">
        <v>2050</v>
      </c>
      <c r="D47" s="266">
        <v>0</v>
      </c>
      <c r="E47" s="266">
        <v>0</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5">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5">
      <c r="A49" s="52" t="s">
        <v>2053</v>
      </c>
      <c r="B49" s="174" t="s">
        <v>725</v>
      </c>
      <c r="C49" s="200" t="s">
        <v>2053</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5">
      <c r="A50" s="52" t="s">
        <v>2054</v>
      </c>
      <c r="B50" s="174" t="s">
        <v>2055</v>
      </c>
      <c r="C50" s="200" t="s">
        <v>2054</v>
      </c>
      <c r="D50" s="266">
        <v>0</v>
      </c>
      <c r="E50" s="266">
        <v>0</v>
      </c>
      <c r="F50" s="242" t="str">
        <f t="shared" si="1"/>
        <v>-</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5">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5">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5">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5">
      <c r="A54" s="52" t="s">
        <v>2062</v>
      </c>
      <c r="B54" s="174" t="s">
        <v>2063</v>
      </c>
      <c r="C54" s="200" t="s">
        <v>2062</v>
      </c>
      <c r="D54" s="266">
        <v>9838.39</v>
      </c>
      <c r="E54" s="266">
        <v>9992.3700000000008</v>
      </c>
      <c r="F54" s="242">
        <f t="shared" si="1"/>
        <v>101.56509347566016</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5">
      <c r="A55" s="52" t="s">
        <v>2064</v>
      </c>
      <c r="B55" s="174" t="s">
        <v>2065</v>
      </c>
      <c r="C55" s="200" t="s">
        <v>2064</v>
      </c>
      <c r="D55" s="266">
        <v>9838.39</v>
      </c>
      <c r="E55" s="266">
        <v>9992.3700000000008</v>
      </c>
      <c r="F55" s="242">
        <f t="shared" si="1"/>
        <v>101.56509347566016</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5">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5">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5">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5">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5">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5">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5">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5">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5">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5">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5">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5">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5">
      <c r="A68" s="52" t="s">
        <v>2090</v>
      </c>
      <c r="B68" s="174" t="s">
        <v>2091</v>
      </c>
      <c r="C68" s="200" t="s">
        <v>2090</v>
      </c>
      <c r="D68" s="265">
        <f>D69+D78+D87+D118+D134+D146+D164+D170</f>
        <v>27769.53</v>
      </c>
      <c r="E68" s="265">
        <f>E69+E78+E87+E118+E134+E146+E164+E170</f>
        <v>26782.940000000002</v>
      </c>
      <c r="F68" s="242">
        <f t="shared" si="1"/>
        <v>96.447221108891668</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5">
      <c r="A69" s="52" t="s">
        <v>1294</v>
      </c>
      <c r="B69" s="174" t="s">
        <v>2092</v>
      </c>
      <c r="C69" s="200" t="s">
        <v>1294</v>
      </c>
      <c r="D69" s="265">
        <f>+D70+D75+D76+D77</f>
        <v>27380.41</v>
      </c>
      <c r="E69" s="265">
        <f>+E70+E75+E76+E77</f>
        <v>26782.940000000002</v>
      </c>
      <c r="F69" s="242">
        <f t="shared" si="1"/>
        <v>97.817892427469133</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5">
      <c r="A70" s="52" t="s">
        <v>2093</v>
      </c>
      <c r="B70" s="174" t="s">
        <v>2094</v>
      </c>
      <c r="C70" s="200" t="s">
        <v>2093</v>
      </c>
      <c r="D70" s="265">
        <f>SUM(D71:D74)</f>
        <v>27375.01</v>
      </c>
      <c r="E70" s="265">
        <f>SUM(E71:E74)</f>
        <v>26761.81</v>
      </c>
      <c r="F70" s="242">
        <f t="shared" ref="F70:F101" si="2">IF(D70&gt;0,IF(E70/D70&gt;=100,"&gt;&gt;100",E70/D70*100),"-")</f>
        <v>97.760000818264544</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5">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5">
      <c r="A72" s="52" t="s">
        <v>2097</v>
      </c>
      <c r="B72" s="174" t="s">
        <v>2098</v>
      </c>
      <c r="C72" s="200" t="s">
        <v>2097</v>
      </c>
      <c r="D72" s="266">
        <v>27375.01</v>
      </c>
      <c r="E72" s="266">
        <v>26761.81</v>
      </c>
      <c r="F72" s="242">
        <f t="shared" si="2"/>
        <v>97.760000818264544</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5">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5">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5">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5">
      <c r="A76" s="52" t="s">
        <v>2105</v>
      </c>
      <c r="B76" s="174" t="s">
        <v>2106</v>
      </c>
      <c r="C76" s="200" t="s">
        <v>2105</v>
      </c>
      <c r="D76" s="266">
        <v>5.4</v>
      </c>
      <c r="E76" s="266">
        <v>21.13</v>
      </c>
      <c r="F76" s="242">
        <f t="shared" si="2"/>
        <v>391.29629629629625</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5">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5">
      <c r="A78" s="52" t="s">
        <v>2109</v>
      </c>
      <c r="B78" s="174" t="s">
        <v>2110</v>
      </c>
      <c r="C78" s="200" t="s">
        <v>2109</v>
      </c>
      <c r="D78" s="265">
        <f>D79+SUM(D82:D84)-D85+D86</f>
        <v>389.12</v>
      </c>
      <c r="E78" s="265">
        <f>E79+SUM(E82:E84)-E85+E86</f>
        <v>0</v>
      </c>
      <c r="F78" s="242">
        <f t="shared" si="2"/>
        <v>0</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5">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5">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5">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5">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5">
      <c r="A83" s="52" t="s">
        <v>2119</v>
      </c>
      <c r="B83" s="174" t="s">
        <v>2120</v>
      </c>
      <c r="C83" s="200" t="s">
        <v>2119</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5">
      <c r="A84" s="52" t="s">
        <v>2121</v>
      </c>
      <c r="B84" s="174" t="s">
        <v>2122</v>
      </c>
      <c r="C84" s="200" t="s">
        <v>2121</v>
      </c>
      <c r="D84" s="266">
        <v>6.22</v>
      </c>
      <c r="E84" s="266">
        <v>0</v>
      </c>
      <c r="F84" s="242">
        <f t="shared" si="2"/>
        <v>0</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5">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5">
      <c r="A86" s="52" t="s">
        <v>2125</v>
      </c>
      <c r="B86" s="174" t="s">
        <v>2126</v>
      </c>
      <c r="C86" s="200" t="s">
        <v>2125</v>
      </c>
      <c r="D86" s="266">
        <v>382.9</v>
      </c>
      <c r="E86" s="266">
        <v>0</v>
      </c>
      <c r="F86" s="242">
        <f t="shared" si="2"/>
        <v>0</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5">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5">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5">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5">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5">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5">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5">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5">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5">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5">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5">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5">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5">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5">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5">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5">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5">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5">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5">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5">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5">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5">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5">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5">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5">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5">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5">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5">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5">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5">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5">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5">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5">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5">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5">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5">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5">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5">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5">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5">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5">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5">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5">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5">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5">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5">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5">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5">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5">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5">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5">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5">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5">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5">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5">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5">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5">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5">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5">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5">
      <c r="A146" s="52" t="s">
        <v>2231</v>
      </c>
      <c r="B146" s="174" t="s">
        <v>2232</v>
      </c>
      <c r="C146" s="200" t="s">
        <v>2231</v>
      </c>
      <c r="D146" s="265">
        <f>SUM(D147:D149)+SUM(D158:D162)-D163</f>
        <v>0</v>
      </c>
      <c r="E146" s="265">
        <f>SUM(E147:E149)+SUM(E158:E162)-E163</f>
        <v>0</v>
      </c>
      <c r="F146" s="242" t="str">
        <f t="shared" si="4"/>
        <v>-</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5">
      <c r="A147" s="52" t="s">
        <v>2233</v>
      </c>
      <c r="B147" s="174" t="s">
        <v>2234</v>
      </c>
      <c r="C147" s="200" t="s">
        <v>2233</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5">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5">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5">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5">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5">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5">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5">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5">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5">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5">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5">
      <c r="A158" s="52" t="s">
        <v>2255</v>
      </c>
      <c r="B158" s="174" t="s">
        <v>2256</v>
      </c>
      <c r="C158" s="200" t="s">
        <v>2255</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5">
      <c r="A159" s="52" t="s">
        <v>2257</v>
      </c>
      <c r="B159" s="175" t="s">
        <v>2258</v>
      </c>
      <c r="C159" s="200" t="s">
        <v>2257</v>
      </c>
      <c r="D159" s="266">
        <v>0</v>
      </c>
      <c r="E159" s="266">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5">
      <c r="A160" s="52" t="s">
        <v>2259</v>
      </c>
      <c r="B160" s="174" t="s">
        <v>2260</v>
      </c>
      <c r="C160" s="200" t="s">
        <v>2259</v>
      </c>
      <c r="D160" s="266">
        <v>0</v>
      </c>
      <c r="E160" s="266">
        <v>0</v>
      </c>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5">
      <c r="A161" s="52" t="s">
        <v>2261</v>
      </c>
      <c r="B161" s="174" t="s">
        <v>2262</v>
      </c>
      <c r="C161" s="200" t="s">
        <v>2261</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5">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5">
      <c r="A163" s="52" t="s">
        <v>2265</v>
      </c>
      <c r="B163" s="174" t="s">
        <v>2266</v>
      </c>
      <c r="C163" s="200" t="s">
        <v>2265</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5">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5">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5">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5">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5">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5">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5">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5">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5">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5">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200" t="s">
        <v>2288</v>
      </c>
      <c r="D175" s="265">
        <f>D176+D237</f>
        <v>67636.69</v>
      </c>
      <c r="E175" s="265">
        <f>E176+E237</f>
        <v>76020.42</v>
      </c>
      <c r="F175" s="242">
        <f t="shared" ref="F175:F206" si="6">IF(D175&gt;0,IF(E175/D175&gt;=100,"&gt;&gt;100",E175/D175*100),"-")</f>
        <v>112.39523992081813</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5">
      <c r="A176" s="52" t="s">
        <v>2289</v>
      </c>
      <c r="B176" s="174" t="s">
        <v>2290</v>
      </c>
      <c r="C176" s="200" t="s">
        <v>2289</v>
      </c>
      <c r="D176" s="265">
        <f>D177+D189+D190+D206+D234</f>
        <v>12843.25</v>
      </c>
      <c r="E176" s="265">
        <f>E177+E189+E190+E206+E234</f>
        <v>12624.97</v>
      </c>
      <c r="F176" s="242">
        <f t="shared" si="6"/>
        <v>98.300430187063242</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5">
      <c r="A177" s="52" t="s">
        <v>2291</v>
      </c>
      <c r="B177" s="174" t="s">
        <v>2292</v>
      </c>
      <c r="C177" s="200" t="s">
        <v>2291</v>
      </c>
      <c r="D177" s="265">
        <f>SUM(D178:D180)+SUM(D184:D188)</f>
        <v>12047.85</v>
      </c>
      <c r="E177" s="265">
        <f>SUM(E178:E180)+SUM(E184:E188)</f>
        <v>11886.33</v>
      </c>
      <c r="F177" s="242">
        <f t="shared" si="6"/>
        <v>98.659345858389671</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5">
      <c r="A178" s="52" t="s">
        <v>2293</v>
      </c>
      <c r="B178" s="174" t="s">
        <v>2294</v>
      </c>
      <c r="C178" s="200" t="s">
        <v>2293</v>
      </c>
      <c r="D178" s="266">
        <v>9542.76</v>
      </c>
      <c r="E178" s="266">
        <v>10301.200000000001</v>
      </c>
      <c r="F178" s="242">
        <f t="shared" si="6"/>
        <v>107.94780545670226</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5">
      <c r="A179" s="52" t="s">
        <v>2295</v>
      </c>
      <c r="B179" s="174" t="s">
        <v>2296</v>
      </c>
      <c r="C179" s="200" t="s">
        <v>2295</v>
      </c>
      <c r="D179" s="266">
        <v>2486.83</v>
      </c>
      <c r="E179" s="266">
        <v>1575.17</v>
      </c>
      <c r="F179" s="242">
        <f t="shared" si="6"/>
        <v>63.340477636187444</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5">
      <c r="A180" s="52" t="s">
        <v>2297</v>
      </c>
      <c r="B180" s="174" t="s">
        <v>2298</v>
      </c>
      <c r="C180" s="200" t="s">
        <v>2297</v>
      </c>
      <c r="D180" s="265">
        <f>SUM(D181:D183)</f>
        <v>18.260000000000002</v>
      </c>
      <c r="E180" s="265">
        <f>SUM(E181:E183)</f>
        <v>9.9600000000000009</v>
      </c>
      <c r="F180" s="242">
        <f t="shared" si="6"/>
        <v>54.54545454545454</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5">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5">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5">
      <c r="A183" s="52" t="s">
        <v>2303</v>
      </c>
      <c r="B183" s="174" t="s">
        <v>2304</v>
      </c>
      <c r="C183" s="200" t="s">
        <v>2303</v>
      </c>
      <c r="D183" s="266">
        <v>18.260000000000002</v>
      </c>
      <c r="E183" s="266">
        <v>9.9600000000000009</v>
      </c>
      <c r="F183" s="242">
        <f t="shared" si="6"/>
        <v>54.54545454545454</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5">
      <c r="A184" s="52" t="s">
        <v>2305</v>
      </c>
      <c r="B184" s="174" t="s">
        <v>2306</v>
      </c>
      <c r="C184" s="200" t="s">
        <v>2305</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5">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5">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5">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5">
      <c r="A188" s="52" t="s">
        <v>2313</v>
      </c>
      <c r="B188" s="174" t="s">
        <v>2314</v>
      </c>
      <c r="C188" s="200" t="s">
        <v>2313</v>
      </c>
      <c r="D188" s="266">
        <v>0</v>
      </c>
      <c r="E188" s="266">
        <v>0</v>
      </c>
      <c r="F188" s="242" t="str">
        <f t="shared" si="6"/>
        <v>-</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5">
      <c r="A189" s="52" t="s">
        <v>2315</v>
      </c>
      <c r="B189" s="174" t="s">
        <v>2316</v>
      </c>
      <c r="C189" s="200" t="s">
        <v>2315</v>
      </c>
      <c r="D189" s="266">
        <v>795.4</v>
      </c>
      <c r="E189" s="266">
        <v>738.64</v>
      </c>
      <c r="F189" s="242">
        <f t="shared" si="6"/>
        <v>92.863967814935876</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5">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5">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5">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5">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5">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5">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5">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5">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5">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5">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5">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5">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5">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5">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5">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5">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5">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5">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5">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5">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5">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5">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5">
      <c r="A212" s="52" t="s">
        <v>2355</v>
      </c>
      <c r="B212" s="174" t="s">
        <v>2356</v>
      </c>
      <c r="C212" s="200" t="s">
        <v>2355</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5">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5">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5">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5">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5">
      <c r="A217" s="52" t="s">
        <v>2365</v>
      </c>
      <c r="B217" s="174" t="s">
        <v>2366</v>
      </c>
      <c r="C217" s="200" t="s">
        <v>2365</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5">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5">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5">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5">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5">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5">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5">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5">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5">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5">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5">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5">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5">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5">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5">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5">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5">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5">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5">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5">
      <c r="A237" s="52" t="s">
        <v>2405</v>
      </c>
      <c r="B237" s="174" t="s">
        <v>2406</v>
      </c>
      <c r="C237" s="200" t="s">
        <v>2405</v>
      </c>
      <c r="D237" s="265">
        <f>+D238+D245-D254+SUM(D255:D257)</f>
        <v>54793.440000000002</v>
      </c>
      <c r="E237" s="265">
        <f>+E238+E245-E254+SUM(E255:E257)</f>
        <v>63395.45</v>
      </c>
      <c r="F237" s="242">
        <f t="shared" si="7"/>
        <v>115.69897783384286</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5">
      <c r="A238" s="52" t="s">
        <v>2407</v>
      </c>
      <c r="B238" s="174" t="s">
        <v>2408</v>
      </c>
      <c r="C238" s="200" t="s">
        <v>2407</v>
      </c>
      <c r="D238" s="265">
        <f>D239-D242</f>
        <v>42521.64</v>
      </c>
      <c r="E238" s="265">
        <f>E239-E242</f>
        <v>51891.96</v>
      </c>
      <c r="F238" s="242">
        <f t="shared" si="7"/>
        <v>122.03659125094892</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5">
      <c r="A239" s="52" t="s">
        <v>2409</v>
      </c>
      <c r="B239" s="174" t="s">
        <v>2410</v>
      </c>
      <c r="C239" s="200" t="s">
        <v>2409</v>
      </c>
      <c r="D239" s="265">
        <f>SUM(D240:D241)</f>
        <v>42521.64</v>
      </c>
      <c r="E239" s="265">
        <f>SUM(E240:E241)</f>
        <v>51891.96</v>
      </c>
      <c r="F239" s="242">
        <f t="shared" ref="F239:F260" si="8">IF(D239&gt;0,IF(E239/D239&gt;=100,"&gt;&gt;100",E239/D239*100),"-")</f>
        <v>122.03659125094892</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5">
      <c r="A240" s="52" t="s">
        <v>2411</v>
      </c>
      <c r="B240" s="174" t="s">
        <v>2412</v>
      </c>
      <c r="C240" s="200" t="s">
        <v>2411</v>
      </c>
      <c r="D240" s="266">
        <v>42521.64</v>
      </c>
      <c r="E240" s="266">
        <v>51891.96</v>
      </c>
      <c r="F240" s="242">
        <f t="shared" si="8"/>
        <v>122.03659125094892</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5">
      <c r="A241" s="52" t="s">
        <v>2413</v>
      </c>
      <c r="B241" s="174" t="s">
        <v>2414</v>
      </c>
      <c r="C241" s="200" t="s">
        <v>2413</v>
      </c>
      <c r="D241" s="266">
        <v>0</v>
      </c>
      <c r="E241" s="266">
        <v>0</v>
      </c>
      <c r="F241" s="242" t="str">
        <f t="shared" si="8"/>
        <v>-</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5">
      <c r="A242" s="52" t="s">
        <v>2415</v>
      </c>
      <c r="B242" s="174" t="s">
        <v>2416</v>
      </c>
      <c r="C242" s="200" t="s">
        <v>2415</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5">
      <c r="A243" s="52" t="s">
        <v>2417</v>
      </c>
      <c r="B243" s="174" t="s">
        <v>2418</v>
      </c>
      <c r="C243" s="200" t="s">
        <v>2417</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5">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5">
      <c r="A245" s="52" t="s">
        <v>2421</v>
      </c>
      <c r="B245" s="174" t="s">
        <v>2422</v>
      </c>
      <c r="C245" s="200" t="s">
        <v>2421</v>
      </c>
      <c r="D245" s="265">
        <f>D246-D250</f>
        <v>12271.8</v>
      </c>
      <c r="E245" s="265">
        <f>E246-E250</f>
        <v>11503.489999999998</v>
      </c>
      <c r="F245" s="242">
        <f t="shared" si="8"/>
        <v>93.739223259831476</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5">
      <c r="A246" s="52" t="s">
        <v>2423</v>
      </c>
      <c r="B246" s="174" t="s">
        <v>2424</v>
      </c>
      <c r="C246" s="200" t="s">
        <v>2423</v>
      </c>
      <c r="D246" s="265">
        <f>SUM(D247:D249)</f>
        <v>19826.68</v>
      </c>
      <c r="E246" s="265">
        <f>SUM(E247:E249)</f>
        <v>16391.28</v>
      </c>
      <c r="F246" s="242">
        <f t="shared" si="8"/>
        <v>82.67284285619175</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5">
      <c r="A247" s="52" t="s">
        <v>623</v>
      </c>
      <c r="B247" s="174" t="s">
        <v>2425</v>
      </c>
      <c r="C247" s="200" t="s">
        <v>623</v>
      </c>
      <c r="D247" s="266">
        <v>19826.68</v>
      </c>
      <c r="E247" s="266">
        <v>16391.28</v>
      </c>
      <c r="F247" s="242">
        <f t="shared" si="8"/>
        <v>82.67284285619175</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5">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5">
      <c r="A249" s="52" t="s">
        <v>1271</v>
      </c>
      <c r="B249" s="174" t="s">
        <v>2427</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5">
      <c r="A250" s="52" t="s">
        <v>2428</v>
      </c>
      <c r="B250" s="174" t="s">
        <v>2429</v>
      </c>
      <c r="C250" s="200" t="s">
        <v>2428</v>
      </c>
      <c r="D250" s="265">
        <f>SUM(D251:D253)</f>
        <v>7554.88</v>
      </c>
      <c r="E250" s="265">
        <f>SUM(E251:E253)</f>
        <v>4887.79</v>
      </c>
      <c r="F250" s="242">
        <f t="shared" si="8"/>
        <v>64.69712291922572</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5">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5">
      <c r="A252" s="52" t="s">
        <v>825</v>
      </c>
      <c r="B252" s="174" t="s">
        <v>2431</v>
      </c>
      <c r="C252" s="200" t="s">
        <v>825</v>
      </c>
      <c r="D252" s="266">
        <v>7554.88</v>
      </c>
      <c r="E252" s="266">
        <v>4887.79</v>
      </c>
      <c r="F252" s="242">
        <f t="shared" si="8"/>
        <v>64.69712291922572</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5">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5">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5">
      <c r="A255" s="52" t="s">
        <v>627</v>
      </c>
      <c r="B255" s="174" t="s">
        <v>2435</v>
      </c>
      <c r="C255" s="200" t="s">
        <v>627</v>
      </c>
      <c r="D255" s="266">
        <v>0</v>
      </c>
      <c r="E255" s="266">
        <v>0</v>
      </c>
      <c r="F255" s="242" t="str">
        <f t="shared" si="8"/>
        <v>-</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5">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5">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5">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5">
      <c r="A259" s="52" t="s">
        <v>2441</v>
      </c>
      <c r="B259" s="174" t="s">
        <v>2442</v>
      </c>
      <c r="C259" s="200" t="s">
        <v>2441</v>
      </c>
      <c r="D259" s="265">
        <f>D260</f>
        <v>0</v>
      </c>
      <c r="E259" s="265">
        <f>E260</f>
        <v>0</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5">
      <c r="A260" s="244" t="s">
        <v>2443</v>
      </c>
      <c r="B260" s="245" t="s">
        <v>2444</v>
      </c>
      <c r="C260" s="200" t="s">
        <v>2443</v>
      </c>
      <c r="D260" s="267">
        <v>0</v>
      </c>
      <c r="E260" s="267">
        <v>0</v>
      </c>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5">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5">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5">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5">
      <c r="A264" s="52" t="s">
        <v>2450</v>
      </c>
      <c r="B264" s="174" t="s">
        <v>2451</v>
      </c>
      <c r="C264" s="200" t="s">
        <v>2452</v>
      </c>
      <c r="D264" s="266">
        <v>0</v>
      </c>
      <c r="E264" s="266">
        <v>0</v>
      </c>
      <c r="F264" s="242" t="str">
        <f t="shared" si="9"/>
        <v>-</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5">
      <c r="A265" s="52" t="s">
        <v>2450</v>
      </c>
      <c r="B265" s="174" t="s">
        <v>2453</v>
      </c>
      <c r="C265" s="200" t="s">
        <v>2454</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5">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5">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5">
      <c r="A268" s="52" t="s">
        <v>2460</v>
      </c>
      <c r="B268" s="174" t="s">
        <v>2461</v>
      </c>
      <c r="C268" s="200" t="s">
        <v>2460</v>
      </c>
      <c r="D268" s="266">
        <v>80.64</v>
      </c>
      <c r="E268" s="266">
        <v>0</v>
      </c>
      <c r="F268" s="242">
        <f t="shared" si="9"/>
        <v>0</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5">
      <c r="A269" s="52" t="s">
        <v>2462</v>
      </c>
      <c r="B269" s="174" t="s">
        <v>2463</v>
      </c>
      <c r="C269" s="200" t="s">
        <v>2462</v>
      </c>
      <c r="D269" s="266">
        <v>302.26</v>
      </c>
      <c r="E269" s="266">
        <v>0</v>
      </c>
      <c r="F269" s="242">
        <f t="shared" si="9"/>
        <v>0</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5">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5">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5">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5">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5">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5">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5">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5">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5">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5">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5">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5">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5">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5">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5">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5">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5">
      <c r="A286" s="52" t="s">
        <v>2496</v>
      </c>
      <c r="B286" s="174" t="s">
        <v>2497</v>
      </c>
      <c r="C286" s="200" t="s">
        <v>2496</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5">
      <c r="A287" s="52" t="s">
        <v>2498</v>
      </c>
      <c r="B287" s="174" t="s">
        <v>2499</v>
      </c>
      <c r="C287" s="200" t="s">
        <v>2500</v>
      </c>
      <c r="D287" s="266">
        <v>684.64</v>
      </c>
      <c r="E287" s="266">
        <v>0</v>
      </c>
      <c r="F287" s="242">
        <f t="shared" si="9"/>
        <v>0</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5">
      <c r="A288" s="52" t="s">
        <v>2498</v>
      </c>
      <c r="B288" s="174" t="s">
        <v>2501</v>
      </c>
      <c r="C288" s="200" t="s">
        <v>2502</v>
      </c>
      <c r="D288" s="266">
        <v>11363.21</v>
      </c>
      <c r="E288" s="266">
        <v>11886.33</v>
      </c>
      <c r="F288" s="242">
        <f t="shared" si="9"/>
        <v>104.60362872814987</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5">
      <c r="A289" s="52" t="s">
        <v>2503</v>
      </c>
      <c r="B289" s="174" t="s">
        <v>2504</v>
      </c>
      <c r="C289" s="200" t="s">
        <v>2505</v>
      </c>
      <c r="D289" s="266">
        <v>151.38999999999999</v>
      </c>
      <c r="E289" s="266">
        <v>348.63</v>
      </c>
      <c r="F289" s="242">
        <f t="shared" si="9"/>
        <v>230.28601624942203</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5">
      <c r="A290" s="52" t="s">
        <v>2503</v>
      </c>
      <c r="B290" s="174" t="s">
        <v>2506</v>
      </c>
      <c r="C290" s="200" t="s">
        <v>2507</v>
      </c>
      <c r="D290" s="266">
        <v>644.01</v>
      </c>
      <c r="E290" s="266">
        <v>390.01</v>
      </c>
      <c r="F290" s="242">
        <f t="shared" si="9"/>
        <v>60.559618639462123</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5">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5">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5">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5">
      <c r="A294" s="52" t="s">
        <v>2513</v>
      </c>
      <c r="B294" s="174" t="s">
        <v>2516</v>
      </c>
      <c r="C294" s="200" t="s">
        <v>2517</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5">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5">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5">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5">
      <c r="A298" s="52" t="s">
        <v>2524</v>
      </c>
      <c r="B298" s="175" t="s">
        <v>2525</v>
      </c>
      <c r="C298" s="200" t="s">
        <v>2524</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5">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5">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5">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5">
      <c r="A302" s="52" t="s">
        <v>2532</v>
      </c>
      <c r="B302" s="175" t="s">
        <v>2533</v>
      </c>
      <c r="C302" s="200" t="s">
        <v>2532</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5">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5">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5">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5">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5">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5">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5">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5">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5">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5">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5">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5">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5">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5">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5">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5">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5">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5">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5">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5">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5">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5">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5">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5">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5">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5">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5">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5">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5">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5">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5">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5">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5">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5">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5">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5">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5">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5">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5">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5">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5">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5">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5">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5">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5">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5">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5">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5">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5">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5">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5">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5">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5">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5">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5">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5">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5">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5">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5">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5">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5">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5">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5">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5">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5">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5">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5">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5">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5">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5">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5">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5">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5">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5">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5">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5">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5">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5">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5">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5">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5">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5">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5">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5">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5">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5">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5">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5">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5">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5">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5">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5">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5">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5">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5">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5">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5">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5">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5">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5">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5">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5">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5">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5">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5">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5">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5">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5">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5">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5">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5">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5">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5">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5">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5">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5">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5">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5">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5">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5">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5">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5">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5">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5">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5">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5">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5">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5">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5">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5">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5">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5">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5">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5">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5">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5">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5">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5">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5">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5">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5">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5">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5">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5">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5">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5">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5">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5">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5">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5">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5">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5">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5">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5">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5">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5">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5">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5">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5">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5">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5">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5">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5">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5">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5">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5">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5">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5">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5">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5">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5">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5">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5">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5">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5">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5">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5">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5">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5">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5">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5">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5">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5">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5">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5">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5">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5">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5">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5">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5">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5">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5">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5">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5">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5">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5">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5">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5">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5">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5">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5">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5">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5">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5">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5">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5">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5">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5">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5">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5">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5">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5">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5">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5">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5">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5">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5">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5">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5">
      <c r="C521" s="254"/>
    </row>
    <row r="522" spans="1:24" customFormat="1" ht="15.75" customHeight="1" x14ac:dyDescent="0.25">
      <c r="C522" s="254"/>
    </row>
    <row r="523" spans="1:24" customFormat="1" ht="15.75" customHeight="1" x14ac:dyDescent="0.25">
      <c r="C523" s="254"/>
    </row>
    <row r="524" spans="1:24" customFormat="1" ht="15.75" customHeight="1" x14ac:dyDescent="0.25">
      <c r="C524" s="254"/>
    </row>
    <row r="525" spans="1:24" customFormat="1" ht="15.75" customHeight="1" x14ac:dyDescent="0.25">
      <c r="C525" s="254"/>
    </row>
    <row r="526" spans="1:24" customFormat="1" ht="15.75" customHeight="1" x14ac:dyDescent="0.25">
      <c r="C526" s="254"/>
    </row>
    <row r="527" spans="1:24" customFormat="1" ht="15.75" customHeight="1" x14ac:dyDescent="0.25">
      <c r="C527" s="254"/>
    </row>
    <row r="528" spans="1:24" customFormat="1" ht="15.75" customHeight="1" x14ac:dyDescent="0.25">
      <c r="C528" s="254"/>
    </row>
    <row r="529" spans="3:3" customFormat="1" ht="15.75" customHeight="1" x14ac:dyDescent="0.25">
      <c r="C529" s="254"/>
    </row>
    <row r="530" spans="3:3" customFormat="1" ht="15.75" customHeight="1" x14ac:dyDescent="0.25">
      <c r="C530" s="254"/>
    </row>
    <row r="531" spans="3:3" customFormat="1" ht="15.75" customHeight="1" x14ac:dyDescent="0.25">
      <c r="C531" s="254"/>
    </row>
    <row r="532" spans="3:3" customFormat="1" ht="15.75" customHeight="1" x14ac:dyDescent="0.25">
      <c r="C532" s="254"/>
    </row>
    <row r="533" spans="3:3" customFormat="1" ht="15.75" customHeight="1" x14ac:dyDescent="0.25">
      <c r="C533" s="254"/>
    </row>
    <row r="534" spans="3:3" customFormat="1" ht="15.75" customHeight="1" x14ac:dyDescent="0.25">
      <c r="C534" s="254"/>
    </row>
    <row r="535" spans="3:3" customFormat="1" ht="15.75" customHeight="1" x14ac:dyDescent="0.25">
      <c r="C535" s="254"/>
    </row>
    <row r="536" spans="3:3" customFormat="1" ht="15.75" customHeight="1" x14ac:dyDescent="0.25">
      <c r="C536" s="254"/>
    </row>
    <row r="537" spans="3:3" customFormat="1" ht="15.75" customHeight="1" x14ac:dyDescent="0.25">
      <c r="C537" s="254"/>
    </row>
    <row r="538" spans="3:3" customFormat="1" ht="15.75" customHeight="1" x14ac:dyDescent="0.25">
      <c r="C538" s="254"/>
    </row>
    <row r="539" spans="3:3" customFormat="1" ht="15.75" customHeight="1" x14ac:dyDescent="0.25">
      <c r="C539" s="254"/>
    </row>
    <row r="540" spans="3:3" customFormat="1" ht="15.75" customHeight="1" x14ac:dyDescent="0.25">
      <c r="C540" s="254"/>
    </row>
    <row r="541" spans="3:3" customFormat="1" ht="15.75" customHeight="1" x14ac:dyDescent="0.25">
      <c r="C541" s="254"/>
    </row>
    <row r="542" spans="3:3" customFormat="1" ht="15.75" customHeight="1" x14ac:dyDescent="0.25">
      <c r="C542" s="254"/>
    </row>
    <row r="543" spans="3:3" customFormat="1" ht="15.75" customHeight="1" x14ac:dyDescent="0.25">
      <c r="C543" s="254"/>
    </row>
    <row r="544" spans="3:3" customFormat="1" ht="15.75" customHeight="1" x14ac:dyDescent="0.25">
      <c r="C544" s="254"/>
    </row>
    <row r="545" spans="3:3" customFormat="1" ht="15.75" customHeight="1" x14ac:dyDescent="0.25">
      <c r="C545" s="254"/>
    </row>
    <row r="546" spans="3:3" customFormat="1" ht="15.75" customHeight="1" x14ac:dyDescent="0.25">
      <c r="C546" s="254"/>
    </row>
    <row r="547" spans="3:3" customFormat="1" ht="15.75" customHeight="1" x14ac:dyDescent="0.25">
      <c r="C547" s="254"/>
    </row>
    <row r="548" spans="3:3" customFormat="1" ht="15.75" customHeight="1" x14ac:dyDescent="0.25">
      <c r="C548" s="254"/>
    </row>
    <row r="549" spans="3:3" customFormat="1" ht="15.75" customHeight="1" x14ac:dyDescent="0.25">
      <c r="C549" s="254"/>
    </row>
    <row r="550" spans="3:3" customFormat="1" ht="15.75" customHeight="1" x14ac:dyDescent="0.25">
      <c r="C550" s="254"/>
    </row>
    <row r="551" spans="3:3" customFormat="1" ht="15.75" customHeight="1" x14ac:dyDescent="0.25">
      <c r="C551" s="254"/>
    </row>
    <row r="552" spans="3:3" customFormat="1" ht="15.75" customHeight="1" x14ac:dyDescent="0.25">
      <c r="C552" s="254"/>
    </row>
    <row r="553" spans="3:3" customFormat="1" ht="15.75" customHeight="1" x14ac:dyDescent="0.25">
      <c r="C553" s="254"/>
    </row>
    <row r="554" spans="3:3" customFormat="1" ht="15.75" customHeight="1" x14ac:dyDescent="0.25">
      <c r="C554" s="254"/>
    </row>
    <row r="555" spans="3:3" customFormat="1" ht="15.75" customHeight="1" x14ac:dyDescent="0.25">
      <c r="C555" s="254"/>
    </row>
    <row r="556" spans="3:3" customFormat="1" ht="15.75" customHeight="1" x14ac:dyDescent="0.25">
      <c r="C556" s="254"/>
    </row>
    <row r="557" spans="3:3" customFormat="1" ht="15.75" customHeight="1" x14ac:dyDescent="0.25">
      <c r="C557" s="254"/>
    </row>
    <row r="558" spans="3:3" customFormat="1" ht="15.75" customHeight="1" x14ac:dyDescent="0.25">
      <c r="C558" s="254"/>
    </row>
    <row r="559" spans="3:3" customFormat="1" ht="15.75" customHeight="1" x14ac:dyDescent="0.25">
      <c r="C559" s="254"/>
    </row>
    <row r="560" spans="3:3" customFormat="1" ht="15.75" customHeight="1" x14ac:dyDescent="0.25">
      <c r="C560" s="254"/>
    </row>
    <row r="561" spans="3:3" customFormat="1" ht="15.75" customHeight="1" x14ac:dyDescent="0.25">
      <c r="C561" s="254"/>
    </row>
    <row r="562" spans="3:3" customFormat="1" ht="15.75" customHeight="1" x14ac:dyDescent="0.25">
      <c r="C562" s="254"/>
    </row>
    <row r="563" spans="3:3" customFormat="1" ht="15.75" customHeight="1" x14ac:dyDescent="0.25">
      <c r="C563" s="254"/>
    </row>
    <row r="564" spans="3:3" customFormat="1" ht="15.75" customHeight="1" x14ac:dyDescent="0.25">
      <c r="C564" s="254"/>
    </row>
    <row r="565" spans="3:3" customFormat="1" ht="15.75" customHeight="1" x14ac:dyDescent="0.25">
      <c r="C565" s="254"/>
    </row>
    <row r="566" spans="3:3" customFormat="1" ht="15.75" customHeight="1" x14ac:dyDescent="0.25">
      <c r="C566" s="254"/>
    </row>
    <row r="567" spans="3:3" customFormat="1" ht="15.75" customHeight="1" x14ac:dyDescent="0.25">
      <c r="C567" s="254"/>
    </row>
    <row r="568" spans="3:3" customFormat="1" ht="15.75" customHeight="1" x14ac:dyDescent="0.25">
      <c r="C568" s="254"/>
    </row>
    <row r="569" spans="3:3" customFormat="1" ht="15.75" customHeight="1" x14ac:dyDescent="0.25">
      <c r="C569" s="254"/>
    </row>
    <row r="570" spans="3:3" customFormat="1" ht="15.75" customHeight="1" x14ac:dyDescent="0.25">
      <c r="C570" s="254"/>
    </row>
    <row r="571" spans="3:3" customFormat="1" ht="15.75" customHeight="1" x14ac:dyDescent="0.25">
      <c r="C571" s="254"/>
    </row>
    <row r="572" spans="3:3" customFormat="1" ht="15.75" customHeight="1" x14ac:dyDescent="0.25">
      <c r="C572" s="254"/>
    </row>
    <row r="573" spans="3:3" customFormat="1" ht="15.75" customHeight="1" x14ac:dyDescent="0.25">
      <c r="C573" s="254"/>
    </row>
    <row r="574" spans="3:3" customFormat="1" ht="15.75" customHeight="1" x14ac:dyDescent="0.25">
      <c r="C574" s="254"/>
    </row>
    <row r="575" spans="3:3" customFormat="1" ht="15.75" customHeight="1" x14ac:dyDescent="0.25">
      <c r="C575" s="254"/>
    </row>
    <row r="576" spans="3:3" customFormat="1" ht="15.75" customHeight="1" x14ac:dyDescent="0.25">
      <c r="C576" s="254"/>
    </row>
    <row r="577" spans="3:3" customFormat="1" ht="15.75" customHeight="1" x14ac:dyDescent="0.25">
      <c r="C577" s="254"/>
    </row>
    <row r="578" spans="3:3" customFormat="1" ht="15.75" customHeight="1" x14ac:dyDescent="0.25">
      <c r="C578" s="254"/>
    </row>
    <row r="579" spans="3:3" customFormat="1" ht="15.75" customHeight="1" x14ac:dyDescent="0.25">
      <c r="C579" s="254"/>
    </row>
    <row r="580" spans="3:3" customFormat="1" ht="15.75" customHeight="1" x14ac:dyDescent="0.25">
      <c r="C580" s="254"/>
    </row>
    <row r="581" spans="3:3" customFormat="1" ht="15.75" customHeight="1" x14ac:dyDescent="0.25">
      <c r="C581" s="254"/>
    </row>
    <row r="582" spans="3:3" customFormat="1" ht="15.75" customHeight="1" x14ac:dyDescent="0.25">
      <c r="C582" s="254"/>
    </row>
    <row r="583" spans="3:3" customFormat="1" ht="15.75" customHeight="1" x14ac:dyDescent="0.25">
      <c r="C583" s="254"/>
    </row>
    <row r="584" spans="3:3" customFormat="1" ht="15.75" customHeight="1" x14ac:dyDescent="0.25">
      <c r="C584" s="254"/>
    </row>
    <row r="585" spans="3:3" customFormat="1" ht="15.75" customHeight="1" x14ac:dyDescent="0.25">
      <c r="C585" s="254"/>
    </row>
    <row r="586" spans="3:3" customFormat="1" ht="15.75" customHeight="1" x14ac:dyDescent="0.25">
      <c r="C586" s="254"/>
    </row>
    <row r="587" spans="3:3" customFormat="1" ht="15.75" customHeight="1" x14ac:dyDescent="0.25">
      <c r="C587" s="254"/>
    </row>
    <row r="588" spans="3:3" customFormat="1" ht="15.75" customHeight="1" x14ac:dyDescent="0.25">
      <c r="C588" s="254"/>
    </row>
    <row r="589" spans="3:3" customFormat="1" ht="15.75" customHeight="1" x14ac:dyDescent="0.25">
      <c r="C589" s="254"/>
    </row>
    <row r="590" spans="3:3" customFormat="1" ht="15.75" customHeight="1" x14ac:dyDescent="0.25">
      <c r="C590" s="254"/>
    </row>
    <row r="591" spans="3:3" customFormat="1" ht="15.75" customHeight="1" x14ac:dyDescent="0.25">
      <c r="C591" s="254"/>
    </row>
    <row r="592" spans="3:3" customFormat="1" ht="15.75" customHeight="1" x14ac:dyDescent="0.25">
      <c r="C592" s="254"/>
    </row>
    <row r="593" spans="3:3" customFormat="1" ht="15.75" customHeight="1" x14ac:dyDescent="0.25">
      <c r="C593" s="254"/>
    </row>
    <row r="594" spans="3:3" customFormat="1" ht="15.75" customHeight="1" x14ac:dyDescent="0.25">
      <c r="C594" s="254"/>
    </row>
    <row r="595" spans="3:3" customFormat="1" ht="15.75" customHeight="1" x14ac:dyDescent="0.25">
      <c r="C595" s="254"/>
    </row>
    <row r="596" spans="3:3" customFormat="1" ht="15.75" customHeight="1" x14ac:dyDescent="0.25">
      <c r="C596" s="254"/>
    </row>
    <row r="597" spans="3:3" customFormat="1" ht="15.75" customHeight="1" x14ac:dyDescent="0.25">
      <c r="C597" s="254"/>
    </row>
    <row r="598" spans="3:3" customFormat="1" ht="15.75" customHeight="1" x14ac:dyDescent="0.25">
      <c r="C598" s="254"/>
    </row>
    <row r="599" spans="3:3" customFormat="1" ht="15.75" customHeight="1" x14ac:dyDescent="0.25">
      <c r="C599" s="254"/>
    </row>
    <row r="600" spans="3:3" customFormat="1" ht="15.75" customHeight="1" x14ac:dyDescent="0.25">
      <c r="C600" s="254"/>
    </row>
    <row r="601" spans="3:3" customFormat="1" ht="15.75" customHeight="1" x14ac:dyDescent="0.25">
      <c r="C601" s="254"/>
    </row>
    <row r="602" spans="3:3" customFormat="1" ht="15.75" customHeight="1" x14ac:dyDescent="0.25">
      <c r="C602" s="254"/>
    </row>
    <row r="603" spans="3:3" customFormat="1" ht="15.75" customHeight="1" x14ac:dyDescent="0.25">
      <c r="C603" s="254"/>
    </row>
    <row r="604" spans="3:3" customFormat="1" ht="15.75" customHeight="1" x14ac:dyDescent="0.25">
      <c r="C604" s="254"/>
    </row>
    <row r="605" spans="3:3" customFormat="1" ht="15.75" customHeight="1" x14ac:dyDescent="0.25">
      <c r="C605" s="254"/>
    </row>
    <row r="606" spans="3:3" customFormat="1" ht="15.75" customHeight="1" x14ac:dyDescent="0.25">
      <c r="C606" s="254"/>
    </row>
    <row r="607" spans="3:3" customFormat="1" ht="15.75" customHeight="1" x14ac:dyDescent="0.25">
      <c r="C607" s="254"/>
    </row>
    <row r="608" spans="3:3" customFormat="1" ht="15.75" customHeight="1" x14ac:dyDescent="0.25">
      <c r="C608" s="254"/>
    </row>
    <row r="609" spans="3:3" customFormat="1" ht="15.75" customHeight="1" x14ac:dyDescent="0.25">
      <c r="C609" s="254"/>
    </row>
    <row r="610" spans="3:3" customFormat="1" ht="15.75" customHeight="1" x14ac:dyDescent="0.25">
      <c r="C610" s="254"/>
    </row>
    <row r="611" spans="3:3" customFormat="1" ht="15.75" customHeight="1" x14ac:dyDescent="0.25">
      <c r="C611" s="254"/>
    </row>
    <row r="612" spans="3:3" customFormat="1" ht="15.75" customHeight="1" x14ac:dyDescent="0.25">
      <c r="C612" s="254"/>
    </row>
    <row r="613" spans="3:3" customFormat="1" ht="15.75" customHeight="1" x14ac:dyDescent="0.25">
      <c r="C613" s="254"/>
    </row>
    <row r="614" spans="3:3" customFormat="1" ht="15.75" customHeight="1" x14ac:dyDescent="0.25">
      <c r="C614" s="254"/>
    </row>
    <row r="615" spans="3:3" customFormat="1" ht="15.75" customHeight="1" x14ac:dyDescent="0.25">
      <c r="C615" s="254"/>
    </row>
    <row r="616" spans="3:3" customFormat="1" ht="15.75" customHeight="1" x14ac:dyDescent="0.25">
      <c r="C616" s="254"/>
    </row>
    <row r="617" spans="3:3" customFormat="1" ht="15.75" customHeight="1" x14ac:dyDescent="0.25">
      <c r="C617" s="254"/>
    </row>
    <row r="618" spans="3:3" customFormat="1" ht="15.75" customHeight="1" x14ac:dyDescent="0.25">
      <c r="C618" s="254"/>
    </row>
    <row r="619" spans="3:3" customFormat="1" ht="15.75" customHeight="1" x14ac:dyDescent="0.25">
      <c r="C619" s="254"/>
    </row>
    <row r="620" spans="3:3" customFormat="1" ht="15.75" customHeight="1" x14ac:dyDescent="0.25">
      <c r="C620" s="254"/>
    </row>
    <row r="621" spans="3:3" customFormat="1" ht="15.75" customHeight="1" x14ac:dyDescent="0.25">
      <c r="C621" s="254"/>
    </row>
    <row r="622" spans="3:3" customFormat="1" ht="15.75" customHeight="1" x14ac:dyDescent="0.25">
      <c r="C622" s="254"/>
    </row>
    <row r="623" spans="3:3" customFormat="1" ht="15.75" customHeight="1" x14ac:dyDescent="0.25">
      <c r="C623" s="254"/>
    </row>
    <row r="624" spans="3:3" customFormat="1" ht="15.75" customHeight="1" x14ac:dyDescent="0.25">
      <c r="C624" s="254"/>
    </row>
    <row r="625" spans="3:3" customFormat="1" ht="15.75" customHeight="1" x14ac:dyDescent="0.25">
      <c r="C625" s="254"/>
    </row>
    <row r="626" spans="3:3" customFormat="1" ht="15.75" customHeight="1" x14ac:dyDescent="0.25">
      <c r="C626" s="254"/>
    </row>
    <row r="627" spans="3:3" customFormat="1" ht="15.75" customHeight="1" x14ac:dyDescent="0.25">
      <c r="C627" s="254"/>
    </row>
    <row r="628" spans="3:3" customFormat="1" ht="15.75" customHeight="1" x14ac:dyDescent="0.25">
      <c r="C628" s="254"/>
    </row>
    <row r="629" spans="3:3" customFormat="1" ht="15.75" customHeight="1" x14ac:dyDescent="0.25">
      <c r="C629" s="254"/>
    </row>
    <row r="630" spans="3:3" customFormat="1" ht="15.75" customHeight="1" x14ac:dyDescent="0.25">
      <c r="C630" s="254"/>
    </row>
    <row r="631" spans="3:3" customFormat="1" ht="15.75" customHeight="1" x14ac:dyDescent="0.25">
      <c r="C631" s="254"/>
    </row>
    <row r="632" spans="3:3" customFormat="1" ht="15.75" customHeight="1" x14ac:dyDescent="0.25">
      <c r="C632" s="254"/>
    </row>
    <row r="633" spans="3:3" customFormat="1" ht="15.75" customHeight="1" x14ac:dyDescent="0.25">
      <c r="C633" s="254"/>
    </row>
    <row r="634" spans="3:3" customFormat="1" ht="15.75" customHeight="1" x14ac:dyDescent="0.25">
      <c r="C634" s="254"/>
    </row>
    <row r="635" spans="3:3" customFormat="1" ht="15.75" customHeight="1" x14ac:dyDescent="0.25">
      <c r="C635" s="254"/>
    </row>
    <row r="636" spans="3:3" customFormat="1" ht="15.75" customHeight="1" x14ac:dyDescent="0.25">
      <c r="C636" s="254"/>
    </row>
    <row r="637" spans="3:3" customFormat="1" ht="15.75" customHeight="1" x14ac:dyDescent="0.25">
      <c r="C637" s="254"/>
    </row>
    <row r="638" spans="3:3" customFormat="1" ht="15.75" customHeight="1" x14ac:dyDescent="0.25">
      <c r="C638" s="254"/>
    </row>
    <row r="639" spans="3:3" customFormat="1" ht="15.75" customHeight="1" x14ac:dyDescent="0.25">
      <c r="C639" s="254"/>
    </row>
    <row r="640" spans="3:3" customFormat="1" ht="15.75" customHeight="1" x14ac:dyDescent="0.25">
      <c r="C640" s="254"/>
    </row>
    <row r="641" spans="3:3" customFormat="1" ht="15.75" customHeight="1" x14ac:dyDescent="0.25">
      <c r="C641" s="254"/>
    </row>
    <row r="642" spans="3:3" customFormat="1" ht="15.75" customHeight="1" x14ac:dyDescent="0.25">
      <c r="C642" s="254"/>
    </row>
    <row r="643" spans="3:3" customFormat="1" ht="15.75" customHeight="1" x14ac:dyDescent="0.25">
      <c r="C643" s="254"/>
    </row>
    <row r="644" spans="3:3" customFormat="1" ht="15.75" customHeight="1" x14ac:dyDescent="0.25">
      <c r="C644" s="254"/>
    </row>
    <row r="645" spans="3:3" customFormat="1" ht="15.75" customHeight="1" x14ac:dyDescent="0.25">
      <c r="C645" s="254"/>
    </row>
    <row r="646" spans="3:3" customFormat="1" ht="15.75" customHeight="1" x14ac:dyDescent="0.25">
      <c r="C646" s="254"/>
    </row>
    <row r="647" spans="3:3" customFormat="1" ht="15.75" customHeight="1" x14ac:dyDescent="0.25">
      <c r="C647" s="254"/>
    </row>
    <row r="648" spans="3:3" customFormat="1" ht="15.75" customHeight="1" x14ac:dyDescent="0.25">
      <c r="C648" s="254"/>
    </row>
    <row r="649" spans="3:3" customFormat="1" ht="15.75" customHeight="1" x14ac:dyDescent="0.25">
      <c r="C649" s="254"/>
    </row>
    <row r="650" spans="3:3" customFormat="1" ht="15.75" customHeight="1" x14ac:dyDescent="0.25">
      <c r="C650" s="254"/>
    </row>
    <row r="651" spans="3:3" customFormat="1" ht="15.75" customHeight="1" x14ac:dyDescent="0.25">
      <c r="C651" s="254"/>
    </row>
    <row r="652" spans="3:3" customFormat="1" ht="15.75" customHeight="1" x14ac:dyDescent="0.25">
      <c r="C652" s="254"/>
    </row>
    <row r="653" spans="3:3" customFormat="1" ht="15.75" customHeight="1" x14ac:dyDescent="0.25">
      <c r="C653" s="254"/>
    </row>
    <row r="654" spans="3:3" customFormat="1" ht="15.75" customHeight="1" x14ac:dyDescent="0.25">
      <c r="C654" s="254"/>
    </row>
    <row r="655" spans="3:3" customFormat="1" ht="15.75" customHeight="1" x14ac:dyDescent="0.25">
      <c r="C655" s="254"/>
    </row>
    <row r="656" spans="3:3" customFormat="1" ht="15.75" customHeight="1" x14ac:dyDescent="0.25">
      <c r="C656" s="254"/>
    </row>
    <row r="657" spans="3:3" customFormat="1" ht="15.75" customHeight="1" x14ac:dyDescent="0.25">
      <c r="C657" s="254"/>
    </row>
    <row r="658" spans="3:3" customFormat="1" ht="15.75" customHeight="1" x14ac:dyDescent="0.25">
      <c r="C658" s="254"/>
    </row>
    <row r="659" spans="3:3" customFormat="1" ht="15.75" customHeight="1" x14ac:dyDescent="0.25">
      <c r="C659" s="254"/>
    </row>
    <row r="660" spans="3:3" customFormat="1" ht="15.75" customHeight="1" x14ac:dyDescent="0.25">
      <c r="C660" s="254"/>
    </row>
    <row r="661" spans="3:3" customFormat="1" ht="15.75" customHeight="1" x14ac:dyDescent="0.25">
      <c r="C661" s="254"/>
    </row>
    <row r="662" spans="3:3" customFormat="1" ht="15.75" customHeight="1" x14ac:dyDescent="0.25">
      <c r="C662" s="254"/>
    </row>
    <row r="663" spans="3:3" customFormat="1" ht="15.75" customHeight="1" x14ac:dyDescent="0.25">
      <c r="C663" s="254"/>
    </row>
    <row r="664" spans="3:3" customFormat="1" ht="15.75" customHeight="1" x14ac:dyDescent="0.25">
      <c r="C664" s="254"/>
    </row>
    <row r="665" spans="3:3" customFormat="1" ht="15.75" customHeight="1" x14ac:dyDescent="0.25">
      <c r="C665" s="254"/>
    </row>
    <row r="666" spans="3:3" customFormat="1" ht="15.75" customHeight="1" x14ac:dyDescent="0.25">
      <c r="C666" s="254"/>
    </row>
    <row r="667" spans="3:3" customFormat="1" ht="15.75" customHeight="1" x14ac:dyDescent="0.25">
      <c r="C667" s="254"/>
    </row>
    <row r="668" spans="3:3" customFormat="1" ht="15.75" customHeight="1" x14ac:dyDescent="0.25">
      <c r="C668" s="254"/>
    </row>
    <row r="669" spans="3:3" customFormat="1" ht="15.75" customHeight="1" x14ac:dyDescent="0.25">
      <c r="C669" s="254"/>
    </row>
    <row r="670" spans="3:3" customFormat="1" ht="15.75" customHeight="1" x14ac:dyDescent="0.25">
      <c r="C670" s="254"/>
    </row>
    <row r="671" spans="3:3" customFormat="1" ht="15.75" customHeight="1" x14ac:dyDescent="0.25">
      <c r="C671" s="254"/>
    </row>
    <row r="672" spans="3:3" customFormat="1" ht="15.75" customHeight="1" x14ac:dyDescent="0.25">
      <c r="C672" s="254"/>
    </row>
    <row r="673" spans="3:3" customFormat="1" ht="15.75" customHeight="1" x14ac:dyDescent="0.25">
      <c r="C673" s="254"/>
    </row>
    <row r="674" spans="3:3" customFormat="1" ht="15.75" customHeight="1" x14ac:dyDescent="0.25">
      <c r="C674" s="254"/>
    </row>
    <row r="675" spans="3:3" customFormat="1" ht="15.75" customHeight="1" x14ac:dyDescent="0.25">
      <c r="C675" s="254"/>
    </row>
    <row r="676" spans="3:3" customFormat="1" ht="15.75" customHeight="1" x14ac:dyDescent="0.25">
      <c r="C676" s="254"/>
    </row>
    <row r="677" spans="3:3" customFormat="1" ht="15.75" customHeight="1" x14ac:dyDescent="0.25">
      <c r="C677" s="254"/>
    </row>
    <row r="678" spans="3:3" customFormat="1" ht="15.75" customHeight="1" x14ac:dyDescent="0.25">
      <c r="C678" s="254"/>
    </row>
    <row r="679" spans="3:3" customFormat="1" ht="15.75" customHeight="1" x14ac:dyDescent="0.25">
      <c r="C679" s="254"/>
    </row>
    <row r="680" spans="3:3" customFormat="1" ht="15.75" customHeight="1" x14ac:dyDescent="0.25">
      <c r="C680" s="254"/>
    </row>
    <row r="681" spans="3:3" customFormat="1" ht="15.75" customHeight="1" x14ac:dyDescent="0.25">
      <c r="C681" s="254"/>
    </row>
    <row r="682" spans="3:3" customFormat="1" ht="15.75" customHeight="1" x14ac:dyDescent="0.25">
      <c r="C682" s="254"/>
    </row>
    <row r="683" spans="3:3" customFormat="1" ht="15.75" customHeight="1" x14ac:dyDescent="0.25">
      <c r="C683" s="254"/>
    </row>
    <row r="684" spans="3:3" customFormat="1" ht="15.75" customHeight="1" x14ac:dyDescent="0.25">
      <c r="C684" s="254"/>
    </row>
    <row r="685" spans="3:3" customFormat="1" ht="15.75" customHeight="1" x14ac:dyDescent="0.25">
      <c r="C685" s="254"/>
    </row>
    <row r="686" spans="3:3" customFormat="1" ht="15.75" customHeight="1" x14ac:dyDescent="0.25">
      <c r="C686" s="254"/>
    </row>
    <row r="687" spans="3:3" customFormat="1" ht="15.75" customHeight="1" x14ac:dyDescent="0.25">
      <c r="C687" s="254"/>
    </row>
    <row r="688" spans="3:3" customFormat="1" ht="15.75" customHeight="1" x14ac:dyDescent="0.25">
      <c r="C688" s="254"/>
    </row>
    <row r="689" spans="3:3" customFormat="1" ht="15.75" customHeight="1" x14ac:dyDescent="0.25">
      <c r="C689" s="254"/>
    </row>
    <row r="690" spans="3:3" customFormat="1" ht="15.75" customHeight="1" x14ac:dyDescent="0.25">
      <c r="C690" s="254"/>
    </row>
    <row r="691" spans="3:3" customFormat="1" ht="15.75" customHeight="1" x14ac:dyDescent="0.25">
      <c r="C691" s="254"/>
    </row>
    <row r="692" spans="3:3" customFormat="1" ht="15.75" customHeight="1" x14ac:dyDescent="0.25">
      <c r="C692" s="254"/>
    </row>
    <row r="693" spans="3:3" customFormat="1" ht="15.75" customHeight="1" x14ac:dyDescent="0.25">
      <c r="C693" s="254"/>
    </row>
    <row r="694" spans="3:3" customFormat="1" ht="15.75" customHeight="1" x14ac:dyDescent="0.25">
      <c r="C694" s="254"/>
    </row>
    <row r="695" spans="3:3" customFormat="1" ht="15.75" customHeight="1" x14ac:dyDescent="0.25">
      <c r="C695" s="254"/>
    </row>
    <row r="696" spans="3:3" customFormat="1" ht="15.75" customHeight="1" x14ac:dyDescent="0.25">
      <c r="C696" s="254"/>
    </row>
    <row r="697" spans="3:3" customFormat="1" ht="15.75" customHeight="1" x14ac:dyDescent="0.25">
      <c r="C697" s="254"/>
    </row>
    <row r="698" spans="3:3" customFormat="1" ht="15.75" customHeight="1" x14ac:dyDescent="0.25">
      <c r="C698" s="254"/>
    </row>
    <row r="699" spans="3:3" customFormat="1" ht="15.75" customHeight="1" x14ac:dyDescent="0.25">
      <c r="C699" s="254"/>
    </row>
    <row r="700" spans="3:3" customFormat="1" ht="15.75" customHeight="1" x14ac:dyDescent="0.25">
      <c r="C700" s="254"/>
    </row>
    <row r="701" spans="3:3" customFormat="1" ht="15.75" customHeight="1" x14ac:dyDescent="0.25">
      <c r="C701" s="254"/>
    </row>
    <row r="702" spans="3:3" customFormat="1" ht="15.75" customHeight="1" x14ac:dyDescent="0.25">
      <c r="C702" s="254"/>
    </row>
    <row r="703" spans="3:3" customFormat="1" ht="15.75" customHeight="1" x14ac:dyDescent="0.25">
      <c r="C703" s="254"/>
    </row>
    <row r="704" spans="3:3" customFormat="1" ht="15.75" customHeight="1" x14ac:dyDescent="0.25">
      <c r="C704" s="254"/>
    </row>
    <row r="705" spans="3:3" customFormat="1" ht="15.75" customHeight="1" x14ac:dyDescent="0.25">
      <c r="C705" s="254"/>
    </row>
    <row r="706" spans="3:3" customFormat="1" ht="15.75" customHeight="1" x14ac:dyDescent="0.25">
      <c r="C706" s="254"/>
    </row>
    <row r="707" spans="3:3" customFormat="1" ht="15.75" customHeight="1" x14ac:dyDescent="0.25">
      <c r="C707" s="254"/>
    </row>
    <row r="708" spans="3:3" customFormat="1" ht="15.75" customHeight="1" x14ac:dyDescent="0.25">
      <c r="C708" s="254"/>
    </row>
    <row r="709" spans="3:3" customFormat="1" ht="15.75" customHeight="1" x14ac:dyDescent="0.25">
      <c r="C709" s="254"/>
    </row>
    <row r="710" spans="3:3" customFormat="1" ht="15.75" customHeight="1" x14ac:dyDescent="0.25">
      <c r="C710" s="254"/>
    </row>
    <row r="711" spans="3:3" customFormat="1" ht="15.75" customHeight="1" x14ac:dyDescent="0.25">
      <c r="C711" s="254"/>
    </row>
    <row r="712" spans="3:3" customFormat="1" ht="15.75" customHeight="1" x14ac:dyDescent="0.25">
      <c r="C712" s="254"/>
    </row>
    <row r="713" spans="3:3" customFormat="1" ht="15.75" customHeight="1" x14ac:dyDescent="0.25">
      <c r="C713" s="254"/>
    </row>
    <row r="714" spans="3:3" customFormat="1" ht="15.75" customHeight="1" x14ac:dyDescent="0.25">
      <c r="C714" s="254"/>
    </row>
    <row r="715" spans="3:3" customFormat="1" ht="15.75" customHeight="1" x14ac:dyDescent="0.25">
      <c r="C715" s="254"/>
    </row>
    <row r="716" spans="3:3" customFormat="1" ht="15.75" customHeight="1" x14ac:dyDescent="0.25">
      <c r="C716" s="254"/>
    </row>
    <row r="717" spans="3:3" customFormat="1" ht="15.75" customHeight="1" x14ac:dyDescent="0.25">
      <c r="C717" s="254"/>
    </row>
    <row r="718" spans="3:3" customFormat="1" ht="15.75" customHeight="1" x14ac:dyDescent="0.25">
      <c r="C718" s="254"/>
    </row>
    <row r="719" spans="3:3" customFormat="1" ht="15.75" customHeight="1" x14ac:dyDescent="0.25">
      <c r="C719" s="254"/>
    </row>
    <row r="720" spans="3:3" customFormat="1" ht="15.75" customHeight="1" x14ac:dyDescent="0.25">
      <c r="C720" s="254"/>
    </row>
    <row r="721" spans="3:3" customFormat="1" ht="15.75" customHeight="1" x14ac:dyDescent="0.25">
      <c r="C721" s="254"/>
    </row>
    <row r="722" spans="3:3" customFormat="1" ht="15.75" customHeight="1" x14ac:dyDescent="0.25">
      <c r="C722" s="254"/>
    </row>
    <row r="723" spans="3:3" customFormat="1" ht="15.75" customHeight="1" x14ac:dyDescent="0.25">
      <c r="C723" s="254"/>
    </row>
    <row r="724" spans="3:3" customFormat="1" ht="15.75" customHeight="1" x14ac:dyDescent="0.25">
      <c r="C724" s="254"/>
    </row>
    <row r="725" spans="3:3" customFormat="1" ht="15.75" customHeight="1" x14ac:dyDescent="0.25">
      <c r="C725" s="254"/>
    </row>
    <row r="726" spans="3:3" customFormat="1" ht="15.75" customHeight="1" x14ac:dyDescent="0.25">
      <c r="C726" s="254"/>
    </row>
    <row r="727" spans="3:3" customFormat="1" ht="15.75" customHeight="1" x14ac:dyDescent="0.25">
      <c r="C727" s="254"/>
    </row>
    <row r="728" spans="3:3" customFormat="1" ht="15.75" customHeight="1" x14ac:dyDescent="0.25">
      <c r="C728" s="254"/>
    </row>
    <row r="729" spans="3:3" customFormat="1" ht="15.75" customHeight="1" x14ac:dyDescent="0.25">
      <c r="C729" s="254"/>
    </row>
    <row r="730" spans="3:3" customFormat="1" ht="15.75" customHeight="1" x14ac:dyDescent="0.25">
      <c r="C730" s="254"/>
    </row>
    <row r="731" spans="3:3" customFormat="1" ht="15.75" customHeight="1" x14ac:dyDescent="0.25">
      <c r="C731" s="254"/>
    </row>
    <row r="732" spans="3:3" customFormat="1" ht="15.75" customHeight="1" x14ac:dyDescent="0.25">
      <c r="C732" s="254"/>
    </row>
    <row r="733" spans="3:3" customFormat="1" ht="15.75" customHeight="1" x14ac:dyDescent="0.25">
      <c r="C733" s="254"/>
    </row>
    <row r="734" spans="3:3" customFormat="1" ht="15.75" customHeight="1" x14ac:dyDescent="0.25">
      <c r="C734" s="254"/>
    </row>
    <row r="735" spans="3:3" customFormat="1" ht="15.75" customHeight="1" x14ac:dyDescent="0.25">
      <c r="C735" s="254"/>
    </row>
    <row r="736" spans="3:3" customFormat="1" ht="15.75" customHeight="1" x14ac:dyDescent="0.25">
      <c r="C736" s="254"/>
    </row>
    <row r="737" spans="3:3" customFormat="1" ht="15.75" customHeight="1" x14ac:dyDescent="0.25">
      <c r="C737" s="254"/>
    </row>
    <row r="738" spans="3:3" customFormat="1" ht="15.75" customHeight="1" x14ac:dyDescent="0.25">
      <c r="C738" s="254"/>
    </row>
    <row r="739" spans="3:3" customFormat="1" ht="15.75" customHeight="1" x14ac:dyDescent="0.25">
      <c r="C739" s="254"/>
    </row>
    <row r="740" spans="3:3" customFormat="1" ht="15.75" customHeight="1" x14ac:dyDescent="0.25">
      <c r="C740" s="254"/>
    </row>
    <row r="741" spans="3:3" customFormat="1" ht="15.75" customHeight="1" x14ac:dyDescent="0.25">
      <c r="C741" s="254"/>
    </row>
    <row r="742" spans="3:3" customFormat="1" ht="15.75" customHeight="1" x14ac:dyDescent="0.25">
      <c r="C742" s="254"/>
    </row>
    <row r="743" spans="3:3" customFormat="1" ht="15.75" customHeight="1" x14ac:dyDescent="0.25">
      <c r="C743" s="254"/>
    </row>
    <row r="744" spans="3:3" customFormat="1" ht="15.75" customHeight="1" x14ac:dyDescent="0.25">
      <c r="C744" s="254"/>
    </row>
    <row r="745" spans="3:3" customFormat="1" ht="15.75" customHeight="1" x14ac:dyDescent="0.25">
      <c r="C745" s="254"/>
    </row>
    <row r="746" spans="3:3" customFormat="1" ht="15.75" customHeight="1" x14ac:dyDescent="0.25">
      <c r="C746" s="254"/>
    </row>
    <row r="747" spans="3:3" customFormat="1" ht="15.75" customHeight="1" x14ac:dyDescent="0.25">
      <c r="C747" s="254"/>
    </row>
    <row r="748" spans="3:3" customFormat="1" ht="15.75" customHeight="1" x14ac:dyDescent="0.25">
      <c r="C748" s="254"/>
    </row>
    <row r="749" spans="3:3" customFormat="1" ht="15.75" customHeight="1" x14ac:dyDescent="0.25">
      <c r="C749" s="254"/>
    </row>
    <row r="750" spans="3:3" customFormat="1" ht="15.75" customHeight="1" x14ac:dyDescent="0.25">
      <c r="C750" s="254"/>
    </row>
    <row r="751" spans="3:3" customFormat="1" ht="15.75" customHeight="1" x14ac:dyDescent="0.25">
      <c r="C751" s="254"/>
    </row>
    <row r="752" spans="3:3" customFormat="1" ht="15.75" customHeight="1" x14ac:dyDescent="0.25">
      <c r="C752" s="254"/>
    </row>
    <row r="753" spans="3:3" customFormat="1" ht="15.75" customHeight="1" x14ac:dyDescent="0.25">
      <c r="C753" s="254"/>
    </row>
    <row r="754" spans="3:3" customFormat="1" ht="15.75" customHeight="1" x14ac:dyDescent="0.25">
      <c r="C754" s="254"/>
    </row>
    <row r="755" spans="3:3" customFormat="1" ht="15.75" customHeight="1" x14ac:dyDescent="0.25">
      <c r="C755" s="254"/>
    </row>
    <row r="756" spans="3:3" customFormat="1" ht="15.75" customHeight="1" x14ac:dyDescent="0.25">
      <c r="C756" s="254"/>
    </row>
    <row r="757" spans="3:3" customFormat="1" ht="15.75" customHeight="1" x14ac:dyDescent="0.25">
      <c r="C757" s="254"/>
    </row>
    <row r="758" spans="3:3" customFormat="1" ht="15.75" customHeight="1" x14ac:dyDescent="0.25">
      <c r="C758" s="254"/>
    </row>
    <row r="759" spans="3:3" customFormat="1" ht="15.75" customHeight="1" x14ac:dyDescent="0.25">
      <c r="C759" s="254"/>
    </row>
    <row r="760" spans="3:3" customFormat="1" ht="15.75" customHeight="1" x14ac:dyDescent="0.25">
      <c r="C760" s="254"/>
    </row>
    <row r="761" spans="3:3" customFormat="1" ht="15.75" customHeight="1" x14ac:dyDescent="0.25">
      <c r="C761" s="254"/>
    </row>
    <row r="762" spans="3:3" customFormat="1" ht="15.75" customHeight="1" x14ac:dyDescent="0.25">
      <c r="C762" s="254"/>
    </row>
    <row r="763" spans="3:3" customFormat="1" ht="15.75" customHeight="1" x14ac:dyDescent="0.25">
      <c r="C763" s="254"/>
    </row>
    <row r="764" spans="3:3" customFormat="1" ht="15.75" customHeight="1" x14ac:dyDescent="0.25">
      <c r="C764" s="254"/>
    </row>
    <row r="765" spans="3:3" customFormat="1" ht="15.75" customHeight="1" x14ac:dyDescent="0.25">
      <c r="C765" s="254"/>
    </row>
    <row r="766" spans="3:3" customFormat="1" ht="15.75" customHeight="1" x14ac:dyDescent="0.25">
      <c r="C766" s="254"/>
    </row>
    <row r="767" spans="3:3" customFormat="1" ht="15.75" customHeight="1" x14ac:dyDescent="0.25">
      <c r="C767" s="254"/>
    </row>
    <row r="768" spans="3:3" customFormat="1" ht="15.75" customHeight="1" x14ac:dyDescent="0.25">
      <c r="C768" s="254"/>
    </row>
    <row r="769" spans="3:3" customFormat="1" ht="15.75" customHeight="1" x14ac:dyDescent="0.25">
      <c r="C769" s="254"/>
    </row>
    <row r="770" spans="3:3" customFormat="1" ht="15.75" customHeight="1" x14ac:dyDescent="0.25">
      <c r="C770" s="254"/>
    </row>
    <row r="771" spans="3:3" customFormat="1" ht="15.75" customHeight="1" x14ac:dyDescent="0.25">
      <c r="C771" s="254"/>
    </row>
    <row r="772" spans="3:3" customFormat="1" ht="15.75" customHeight="1" x14ac:dyDescent="0.25">
      <c r="C772" s="254"/>
    </row>
    <row r="773" spans="3:3" customFormat="1" ht="15.75" customHeight="1" x14ac:dyDescent="0.25">
      <c r="C773" s="254"/>
    </row>
    <row r="774" spans="3:3" customFormat="1" ht="15.75" customHeight="1" x14ac:dyDescent="0.25">
      <c r="C774" s="254"/>
    </row>
    <row r="775" spans="3:3" customFormat="1" ht="15.75" customHeight="1" x14ac:dyDescent="0.25">
      <c r="C775" s="254"/>
    </row>
    <row r="776" spans="3:3" customFormat="1" ht="15.75" customHeight="1" x14ac:dyDescent="0.25">
      <c r="C776" s="254"/>
    </row>
    <row r="777" spans="3:3" customFormat="1" ht="15.75" customHeight="1" x14ac:dyDescent="0.25">
      <c r="C777" s="254"/>
    </row>
    <row r="778" spans="3:3" customFormat="1" ht="15.75" customHeight="1" x14ac:dyDescent="0.25">
      <c r="C778" s="254"/>
    </row>
    <row r="779" spans="3:3" customFormat="1" ht="15.75" customHeight="1" x14ac:dyDescent="0.25">
      <c r="C779" s="254"/>
    </row>
    <row r="780" spans="3:3" customFormat="1" ht="15.75" customHeight="1" x14ac:dyDescent="0.25">
      <c r="C780" s="254"/>
    </row>
    <row r="781" spans="3:3" customFormat="1" ht="15.75" customHeight="1" x14ac:dyDescent="0.25">
      <c r="C781" s="254"/>
    </row>
    <row r="782" spans="3:3" customFormat="1" ht="15.75" customHeight="1" x14ac:dyDescent="0.25">
      <c r="C782" s="254"/>
    </row>
    <row r="783" spans="3:3" customFormat="1" ht="15.75" customHeight="1" x14ac:dyDescent="0.25">
      <c r="C783" s="254"/>
    </row>
    <row r="784" spans="3:3" customFormat="1" ht="15.75" customHeight="1" x14ac:dyDescent="0.25">
      <c r="C784" s="254"/>
    </row>
    <row r="785" spans="3:3" customFormat="1" ht="15.75" customHeight="1" x14ac:dyDescent="0.25">
      <c r="C785" s="254"/>
    </row>
    <row r="786" spans="3:3" customFormat="1" ht="15.75" customHeight="1" x14ac:dyDescent="0.25">
      <c r="C786" s="254"/>
    </row>
    <row r="787" spans="3:3" customFormat="1" ht="15.75" customHeight="1" x14ac:dyDescent="0.25">
      <c r="C787" s="254"/>
    </row>
    <row r="788" spans="3:3" customFormat="1" ht="15.75" customHeight="1" x14ac:dyDescent="0.25">
      <c r="C788" s="254"/>
    </row>
    <row r="789" spans="3:3" customFormat="1" ht="15.75" customHeight="1" x14ac:dyDescent="0.25">
      <c r="C789" s="254"/>
    </row>
    <row r="790" spans="3:3" customFormat="1" ht="15.75" customHeight="1" x14ac:dyDescent="0.25">
      <c r="C790" s="254"/>
    </row>
    <row r="791" spans="3:3" customFormat="1" ht="15.75" customHeight="1" x14ac:dyDescent="0.25">
      <c r="C791" s="254"/>
    </row>
    <row r="792" spans="3:3" customFormat="1" ht="15.75" customHeight="1" x14ac:dyDescent="0.25">
      <c r="C792" s="254"/>
    </row>
    <row r="793" spans="3:3" customFormat="1" ht="15.75" customHeight="1" x14ac:dyDescent="0.25">
      <c r="C793" s="254"/>
    </row>
    <row r="794" spans="3:3" customFormat="1" ht="15.75" customHeight="1" x14ac:dyDescent="0.25">
      <c r="C794" s="254"/>
    </row>
    <row r="795" spans="3:3" customFormat="1" ht="15.75" customHeight="1" x14ac:dyDescent="0.25">
      <c r="C795" s="254"/>
    </row>
    <row r="796" spans="3:3" customFormat="1" ht="15.75" customHeight="1" x14ac:dyDescent="0.25">
      <c r="C796" s="254"/>
    </row>
    <row r="797" spans="3:3" customFormat="1" ht="15.75" customHeight="1" x14ac:dyDescent="0.25">
      <c r="C797" s="254"/>
    </row>
    <row r="798" spans="3:3" customFormat="1" ht="15.75" customHeight="1" x14ac:dyDescent="0.25">
      <c r="C798" s="254"/>
    </row>
    <row r="799" spans="3:3" customFormat="1" ht="15.75" customHeight="1" x14ac:dyDescent="0.25">
      <c r="C799" s="254"/>
    </row>
    <row r="800" spans="3:3" customFormat="1" ht="15.75" customHeight="1" x14ac:dyDescent="0.25">
      <c r="C800" s="254"/>
    </row>
    <row r="801" spans="3:3" customFormat="1" ht="15.75" customHeight="1" x14ac:dyDescent="0.25">
      <c r="C801" s="254"/>
    </row>
    <row r="802" spans="3:3" customFormat="1" ht="15.75" customHeight="1" x14ac:dyDescent="0.25">
      <c r="C802" s="254"/>
    </row>
    <row r="803" spans="3:3" customFormat="1" ht="15.75" customHeight="1" x14ac:dyDescent="0.25">
      <c r="C803" s="254"/>
    </row>
    <row r="804" spans="3:3" customFormat="1" ht="15.75" customHeight="1" x14ac:dyDescent="0.25">
      <c r="C804" s="254"/>
    </row>
    <row r="805" spans="3:3" customFormat="1" ht="15.75" customHeight="1" x14ac:dyDescent="0.25">
      <c r="C805" s="254"/>
    </row>
    <row r="806" spans="3:3" customFormat="1" ht="15.75" customHeight="1" x14ac:dyDescent="0.25">
      <c r="C806" s="254"/>
    </row>
    <row r="807" spans="3:3" customFormat="1" ht="15.75" customHeight="1" x14ac:dyDescent="0.25">
      <c r="C807" s="254"/>
    </row>
    <row r="808" spans="3:3" customFormat="1" ht="15.75" customHeight="1" x14ac:dyDescent="0.25">
      <c r="C808" s="254"/>
    </row>
    <row r="809" spans="3:3" customFormat="1" ht="15.75" customHeight="1" x14ac:dyDescent="0.25">
      <c r="C809" s="254"/>
    </row>
    <row r="810" spans="3:3" customFormat="1" ht="15.75" customHeight="1" x14ac:dyDescent="0.25">
      <c r="C810" s="254"/>
    </row>
    <row r="811" spans="3:3" customFormat="1" ht="15.75" customHeight="1" x14ac:dyDescent="0.25">
      <c r="C811" s="254"/>
    </row>
    <row r="812" spans="3:3" customFormat="1" ht="15.75" customHeight="1" x14ac:dyDescent="0.25">
      <c r="C812" s="254"/>
    </row>
    <row r="813" spans="3:3" customFormat="1" ht="15.75" customHeight="1" x14ac:dyDescent="0.25">
      <c r="C813" s="254"/>
    </row>
    <row r="814" spans="3:3" customFormat="1" ht="15.75" customHeight="1" x14ac:dyDescent="0.25">
      <c r="C814" s="254"/>
    </row>
    <row r="815" spans="3:3" customFormat="1" ht="15.75" customHeight="1" x14ac:dyDescent="0.25">
      <c r="C815" s="254"/>
    </row>
    <row r="816" spans="3:3" customFormat="1" ht="15.75" customHeight="1" x14ac:dyDescent="0.25">
      <c r="C816" s="254"/>
    </row>
    <row r="817" spans="3:3" customFormat="1" ht="15.75" customHeight="1" x14ac:dyDescent="0.25">
      <c r="C817" s="254"/>
    </row>
    <row r="818" spans="3:3" customFormat="1" ht="15.75" customHeight="1" x14ac:dyDescent="0.25">
      <c r="C818" s="254"/>
    </row>
    <row r="819" spans="3:3" customFormat="1" ht="15.75" customHeight="1" x14ac:dyDescent="0.25">
      <c r="C819" s="254"/>
    </row>
    <row r="820" spans="3:3" customFormat="1" ht="15.75" customHeight="1" x14ac:dyDescent="0.25">
      <c r="C820" s="254"/>
    </row>
    <row r="821" spans="3:3" customFormat="1" ht="15.75" customHeight="1" x14ac:dyDescent="0.25">
      <c r="C821" s="254"/>
    </row>
    <row r="822" spans="3:3" customFormat="1" ht="15.75" customHeight="1" x14ac:dyDescent="0.25">
      <c r="C822" s="254"/>
    </row>
    <row r="823" spans="3:3" customFormat="1" ht="15.75" customHeight="1" x14ac:dyDescent="0.25">
      <c r="C823" s="254"/>
    </row>
    <row r="824" spans="3:3" customFormat="1" ht="15.75" customHeight="1" x14ac:dyDescent="0.25">
      <c r="C824" s="254"/>
    </row>
    <row r="825" spans="3:3" customFormat="1" ht="15.75" customHeight="1" x14ac:dyDescent="0.25">
      <c r="C825" s="254"/>
    </row>
    <row r="826" spans="3:3" customFormat="1" ht="15.75" customHeight="1" x14ac:dyDescent="0.25">
      <c r="C826" s="254"/>
    </row>
    <row r="827" spans="3:3" customFormat="1" ht="15.75" customHeight="1" x14ac:dyDescent="0.25">
      <c r="C827" s="254"/>
    </row>
    <row r="828" spans="3:3" customFormat="1" ht="15.75" customHeight="1" x14ac:dyDescent="0.25">
      <c r="C828" s="254"/>
    </row>
    <row r="829" spans="3:3" customFormat="1" ht="15.75" customHeight="1" x14ac:dyDescent="0.25">
      <c r="C829" s="254"/>
    </row>
    <row r="830" spans="3:3" customFormat="1" ht="15.75" customHeight="1" x14ac:dyDescent="0.25">
      <c r="C830" s="254"/>
    </row>
    <row r="831" spans="3:3" customFormat="1" ht="15.75" customHeight="1" x14ac:dyDescent="0.25">
      <c r="C831" s="254"/>
    </row>
    <row r="832" spans="3:3" customFormat="1" ht="15.75" customHeight="1" x14ac:dyDescent="0.25">
      <c r="C832" s="254"/>
    </row>
    <row r="833" spans="3:3" customFormat="1" ht="15.75" customHeight="1" x14ac:dyDescent="0.25">
      <c r="C833" s="254"/>
    </row>
    <row r="834" spans="3:3" customFormat="1" ht="15.75" customHeight="1" x14ac:dyDescent="0.25">
      <c r="C834" s="254"/>
    </row>
    <row r="835" spans="3:3" customFormat="1" ht="15.75" customHeight="1" x14ac:dyDescent="0.25">
      <c r="C835" s="254"/>
    </row>
    <row r="836" spans="3:3" customFormat="1" ht="15.75" customHeight="1" x14ac:dyDescent="0.25">
      <c r="C836" s="254"/>
    </row>
    <row r="837" spans="3:3" customFormat="1" ht="15.75" customHeight="1" x14ac:dyDescent="0.25">
      <c r="C837" s="254"/>
    </row>
    <row r="838" spans="3:3" customFormat="1" ht="15.75" customHeight="1" x14ac:dyDescent="0.25">
      <c r="C838" s="254"/>
    </row>
    <row r="839" spans="3:3" customFormat="1" ht="15.75" customHeight="1" x14ac:dyDescent="0.25">
      <c r="C839" s="254"/>
    </row>
    <row r="840" spans="3:3" customFormat="1" ht="15.75" customHeight="1" x14ac:dyDescent="0.25">
      <c r="C840" s="254"/>
    </row>
    <row r="841" spans="3:3" customFormat="1" ht="15.75" customHeight="1" x14ac:dyDescent="0.25">
      <c r="C841" s="254"/>
    </row>
    <row r="842" spans="3:3" customFormat="1" ht="15.75" customHeight="1" x14ac:dyDescent="0.25">
      <c r="C842" s="254"/>
    </row>
    <row r="843" spans="3:3" customFormat="1" ht="15.75" customHeight="1" x14ac:dyDescent="0.25">
      <c r="C843" s="254"/>
    </row>
    <row r="844" spans="3:3" customFormat="1" ht="15.75" customHeight="1" x14ac:dyDescent="0.25">
      <c r="C844" s="254"/>
    </row>
    <row r="845" spans="3:3" customFormat="1" ht="15.75" customHeight="1" x14ac:dyDescent="0.25">
      <c r="C845" s="254"/>
    </row>
    <row r="846" spans="3:3" customFormat="1" ht="15.75" customHeight="1" x14ac:dyDescent="0.25">
      <c r="C846" s="254"/>
    </row>
    <row r="847" spans="3:3" customFormat="1" ht="15.75" customHeight="1" x14ac:dyDescent="0.25">
      <c r="C847" s="254"/>
    </row>
    <row r="848" spans="3:3" customFormat="1" ht="15.75" customHeight="1" x14ac:dyDescent="0.25">
      <c r="C848" s="254"/>
    </row>
    <row r="849" spans="3:3" customFormat="1" ht="15.75" customHeight="1" x14ac:dyDescent="0.25">
      <c r="C849" s="254"/>
    </row>
    <row r="850" spans="3:3" customFormat="1" ht="15.75" customHeight="1" x14ac:dyDescent="0.25">
      <c r="C850" s="254"/>
    </row>
    <row r="851" spans="3:3" customFormat="1" ht="15.75" customHeight="1" x14ac:dyDescent="0.25">
      <c r="C851" s="254"/>
    </row>
    <row r="852" spans="3:3" customFormat="1" ht="15.75" customHeight="1" x14ac:dyDescent="0.25">
      <c r="C852" s="254"/>
    </row>
    <row r="853" spans="3:3" customFormat="1" ht="15.75" customHeight="1" x14ac:dyDescent="0.25">
      <c r="C853" s="254"/>
    </row>
    <row r="854" spans="3:3" customFormat="1" ht="15.75" customHeight="1" x14ac:dyDescent="0.25">
      <c r="C854" s="254"/>
    </row>
    <row r="855" spans="3:3" customFormat="1" ht="15.75" customHeight="1" x14ac:dyDescent="0.25">
      <c r="C855" s="254"/>
    </row>
    <row r="856" spans="3:3" customFormat="1" ht="15.75" customHeight="1" x14ac:dyDescent="0.25">
      <c r="C856" s="254"/>
    </row>
    <row r="857" spans="3:3" customFormat="1" ht="15.75" customHeight="1" x14ac:dyDescent="0.25">
      <c r="C857" s="254"/>
    </row>
    <row r="858" spans="3:3" customFormat="1" ht="15.75" customHeight="1" x14ac:dyDescent="0.25">
      <c r="C858" s="254"/>
    </row>
    <row r="859" spans="3:3" customFormat="1" ht="15.75" customHeight="1" x14ac:dyDescent="0.25">
      <c r="C859" s="254"/>
    </row>
    <row r="860" spans="3:3" customFormat="1" ht="15.75" customHeight="1" x14ac:dyDescent="0.25">
      <c r="C860" s="254"/>
    </row>
    <row r="861" spans="3:3" customFormat="1" ht="15.75" customHeight="1" x14ac:dyDescent="0.25">
      <c r="C861" s="254"/>
    </row>
    <row r="862" spans="3:3" customFormat="1" ht="15.75" customHeight="1" x14ac:dyDescent="0.25">
      <c r="C862" s="254"/>
    </row>
    <row r="863" spans="3:3" customFormat="1" ht="15.75" customHeight="1" x14ac:dyDescent="0.25">
      <c r="C863" s="254"/>
    </row>
    <row r="864" spans="3:3" customFormat="1" ht="15.75" customHeight="1" x14ac:dyDescent="0.25">
      <c r="C864" s="254"/>
    </row>
    <row r="865" spans="3:3" customFormat="1" ht="15.75" customHeight="1" x14ac:dyDescent="0.25">
      <c r="C865" s="254"/>
    </row>
    <row r="866" spans="3:3" customFormat="1" ht="15.75" customHeight="1" x14ac:dyDescent="0.25">
      <c r="C866" s="254"/>
    </row>
    <row r="867" spans="3:3" customFormat="1" ht="15.75" customHeight="1" x14ac:dyDescent="0.25">
      <c r="C867" s="254"/>
    </row>
    <row r="868" spans="3:3" customFormat="1" ht="15.75" customHeight="1" x14ac:dyDescent="0.25">
      <c r="C868" s="254"/>
    </row>
    <row r="869" spans="3:3" customFormat="1" ht="15.75" customHeight="1" x14ac:dyDescent="0.25">
      <c r="C869" s="254"/>
    </row>
    <row r="870" spans="3:3" customFormat="1" ht="15.75" customHeight="1" x14ac:dyDescent="0.25">
      <c r="C870" s="254"/>
    </row>
    <row r="871" spans="3:3" customFormat="1" ht="15.75" customHeight="1" x14ac:dyDescent="0.25">
      <c r="C871" s="254"/>
    </row>
    <row r="872" spans="3:3" customFormat="1" ht="15.75" customHeight="1" x14ac:dyDescent="0.25">
      <c r="C872" s="254"/>
    </row>
    <row r="873" spans="3:3" customFormat="1" ht="15.75" customHeight="1" x14ac:dyDescent="0.25">
      <c r="C873" s="254"/>
    </row>
    <row r="874" spans="3:3" customFormat="1" ht="15.75" customHeight="1" x14ac:dyDescent="0.25">
      <c r="C874" s="254"/>
    </row>
    <row r="875" spans="3:3" customFormat="1" ht="15.75" customHeight="1" x14ac:dyDescent="0.25">
      <c r="C875" s="254"/>
    </row>
    <row r="876" spans="3:3" customFormat="1" ht="15.75" customHeight="1" x14ac:dyDescent="0.25">
      <c r="C876" s="254"/>
    </row>
    <row r="877" spans="3:3" customFormat="1" ht="15.75" customHeight="1" x14ac:dyDescent="0.25">
      <c r="C877" s="254"/>
    </row>
    <row r="878" spans="3:3" customFormat="1" ht="15.75" customHeight="1" x14ac:dyDescent="0.25">
      <c r="C878" s="254"/>
    </row>
    <row r="879" spans="3:3" customFormat="1" ht="15.75" customHeight="1" x14ac:dyDescent="0.25">
      <c r="C879" s="254"/>
    </row>
    <row r="880" spans="3:3" customFormat="1" ht="15.75" customHeight="1" x14ac:dyDescent="0.25">
      <c r="C880" s="254"/>
    </row>
    <row r="881" spans="3:3" customFormat="1" ht="15.75" customHeight="1" x14ac:dyDescent="0.25">
      <c r="C881" s="254"/>
    </row>
    <row r="882" spans="3:3" customFormat="1" ht="15.75" customHeight="1" x14ac:dyDescent="0.25">
      <c r="C882" s="254"/>
    </row>
    <row r="883" spans="3:3" customFormat="1" ht="15.75" customHeight="1" x14ac:dyDescent="0.25">
      <c r="C883" s="254"/>
    </row>
    <row r="884" spans="3:3" customFormat="1" ht="15.75" customHeight="1" x14ac:dyDescent="0.25">
      <c r="C884" s="254"/>
    </row>
    <row r="885" spans="3:3" customFormat="1" ht="15.75" customHeight="1" x14ac:dyDescent="0.25">
      <c r="C885" s="254"/>
    </row>
    <row r="886" spans="3:3" customFormat="1" ht="15.75" customHeight="1" x14ac:dyDescent="0.25">
      <c r="C886" s="254"/>
    </row>
    <row r="887" spans="3:3" customFormat="1" ht="15.75" customHeight="1" x14ac:dyDescent="0.25">
      <c r="C887" s="254"/>
    </row>
    <row r="888" spans="3:3" customFormat="1" ht="15.75" customHeight="1" x14ac:dyDescent="0.25">
      <c r="C888" s="254"/>
    </row>
    <row r="889" spans="3:3" customFormat="1" ht="15.75" customHeight="1" x14ac:dyDescent="0.25">
      <c r="C889" s="254"/>
    </row>
    <row r="890" spans="3:3" customFormat="1" ht="15.75" customHeight="1" x14ac:dyDescent="0.25">
      <c r="C890" s="254"/>
    </row>
    <row r="891" spans="3:3" customFormat="1" ht="15.75" customHeight="1" x14ac:dyDescent="0.25">
      <c r="C891" s="254"/>
    </row>
    <row r="892" spans="3:3" customFormat="1" ht="15.75" customHeight="1" x14ac:dyDescent="0.25">
      <c r="C892" s="254"/>
    </row>
    <row r="893" spans="3:3" customFormat="1" ht="15.75" customHeight="1" x14ac:dyDescent="0.25">
      <c r="C893" s="254"/>
    </row>
    <row r="894" spans="3:3" customFormat="1" ht="15.75" customHeight="1" x14ac:dyDescent="0.25">
      <c r="C894" s="254"/>
    </row>
    <row r="895" spans="3:3" customFormat="1" ht="15.75" customHeight="1" x14ac:dyDescent="0.25">
      <c r="C895" s="254"/>
    </row>
    <row r="896" spans="3:3" customFormat="1" ht="15.75" customHeight="1" x14ac:dyDescent="0.25">
      <c r="C896" s="254"/>
    </row>
    <row r="897" spans="3:3" customFormat="1" ht="15.75" customHeight="1" x14ac:dyDescent="0.25">
      <c r="C897" s="254"/>
    </row>
    <row r="898" spans="3:3" customFormat="1" ht="15.75" customHeight="1" x14ac:dyDescent="0.25">
      <c r="C898" s="254"/>
    </row>
    <row r="899" spans="3:3" customFormat="1" ht="15.75" customHeight="1" x14ac:dyDescent="0.25">
      <c r="C899" s="254"/>
    </row>
    <row r="900" spans="3:3" customFormat="1" ht="15.75" customHeight="1" x14ac:dyDescent="0.25">
      <c r="C900" s="254"/>
    </row>
    <row r="901" spans="3:3" customFormat="1" ht="15.75" customHeight="1" x14ac:dyDescent="0.25">
      <c r="C901" s="254"/>
    </row>
    <row r="902" spans="3:3" customFormat="1" ht="15.75" customHeight="1" x14ac:dyDescent="0.25">
      <c r="C902" s="254"/>
    </row>
    <row r="903" spans="3:3" customFormat="1" ht="15.75" customHeight="1" x14ac:dyDescent="0.25">
      <c r="C903" s="254"/>
    </row>
    <row r="904" spans="3:3" customFormat="1" ht="15.75" customHeight="1" x14ac:dyDescent="0.25">
      <c r="C904" s="254"/>
    </row>
    <row r="905" spans="3:3" customFormat="1" ht="15.75" customHeight="1" x14ac:dyDescent="0.25">
      <c r="C905" s="254"/>
    </row>
    <row r="906" spans="3:3" customFormat="1" ht="15.75" customHeight="1" x14ac:dyDescent="0.25">
      <c r="C906" s="254"/>
    </row>
    <row r="907" spans="3:3" customFormat="1" ht="15.75" customHeight="1" x14ac:dyDescent="0.25">
      <c r="C907" s="254"/>
    </row>
    <row r="908" spans="3:3" customFormat="1" ht="15.75" customHeight="1" x14ac:dyDescent="0.25">
      <c r="C908" s="254"/>
    </row>
    <row r="909" spans="3:3" customFormat="1" ht="15.75" customHeight="1" x14ac:dyDescent="0.25">
      <c r="C909" s="254"/>
    </row>
    <row r="910" spans="3:3" customFormat="1" ht="15.75" customHeight="1" x14ac:dyDescent="0.25">
      <c r="C910" s="254"/>
    </row>
    <row r="911" spans="3:3" customFormat="1" ht="15.75" customHeight="1" x14ac:dyDescent="0.25">
      <c r="C911" s="254"/>
    </row>
    <row r="912" spans="3:3" customFormat="1" ht="15.75" customHeight="1" x14ac:dyDescent="0.25">
      <c r="C912" s="254"/>
    </row>
    <row r="913" spans="3:3" customFormat="1" ht="15.75" customHeight="1" x14ac:dyDescent="0.25">
      <c r="C913" s="254"/>
    </row>
    <row r="914" spans="3:3" customFormat="1" ht="15.75" customHeight="1" x14ac:dyDescent="0.25">
      <c r="C914" s="254"/>
    </row>
    <row r="915" spans="3:3" customFormat="1" ht="15.75" customHeight="1" x14ac:dyDescent="0.25">
      <c r="C915" s="254"/>
    </row>
    <row r="916" spans="3:3" customFormat="1" ht="15.75" customHeight="1" x14ac:dyDescent="0.25">
      <c r="C916" s="254"/>
    </row>
    <row r="917" spans="3:3" customFormat="1" ht="15.75" customHeight="1" x14ac:dyDescent="0.25">
      <c r="C917" s="254"/>
    </row>
    <row r="918" spans="3:3" customFormat="1" ht="15.75" customHeight="1" x14ac:dyDescent="0.25">
      <c r="C918" s="254"/>
    </row>
    <row r="919" spans="3:3" customFormat="1" ht="15.75" customHeight="1" x14ac:dyDescent="0.25">
      <c r="C919" s="254"/>
    </row>
    <row r="920" spans="3:3" customFormat="1" ht="15.75" customHeight="1" x14ac:dyDescent="0.25">
      <c r="C920" s="254"/>
    </row>
    <row r="921" spans="3:3" customFormat="1" ht="15.75" customHeight="1" x14ac:dyDescent="0.25">
      <c r="C921" s="254"/>
    </row>
    <row r="922" spans="3:3" customFormat="1" ht="15.75" customHeight="1" x14ac:dyDescent="0.25">
      <c r="C922" s="254"/>
    </row>
    <row r="923" spans="3:3" customFormat="1" ht="15.75" customHeight="1" x14ac:dyDescent="0.25">
      <c r="C923" s="254"/>
    </row>
    <row r="924" spans="3:3" customFormat="1" ht="15.75" customHeight="1" x14ac:dyDescent="0.25">
      <c r="C924" s="254"/>
    </row>
    <row r="925" spans="3:3" customFormat="1" ht="15.75" customHeight="1" x14ac:dyDescent="0.25">
      <c r="C925" s="254"/>
    </row>
    <row r="926" spans="3:3" customFormat="1" ht="15.75" customHeight="1" x14ac:dyDescent="0.25">
      <c r="C926" s="254"/>
    </row>
    <row r="927" spans="3:3" customFormat="1" ht="15.75" customHeight="1" x14ac:dyDescent="0.25">
      <c r="C927" s="254"/>
    </row>
    <row r="928" spans="3:3" customFormat="1" ht="15.75" customHeight="1" x14ac:dyDescent="0.25">
      <c r="C928" s="254"/>
    </row>
    <row r="929" spans="3:3" customFormat="1" ht="15.75" customHeight="1" x14ac:dyDescent="0.25">
      <c r="C929" s="254"/>
    </row>
    <row r="930" spans="3:3" customFormat="1" ht="15.75" customHeight="1" x14ac:dyDescent="0.25">
      <c r="C930" s="254"/>
    </row>
    <row r="931" spans="3:3" customFormat="1" ht="15.75" customHeight="1" x14ac:dyDescent="0.25">
      <c r="C931" s="254"/>
    </row>
    <row r="932" spans="3:3" customFormat="1" ht="15.75" customHeight="1" x14ac:dyDescent="0.25">
      <c r="C932" s="254"/>
    </row>
    <row r="933" spans="3:3" customFormat="1" ht="15.75" customHeight="1" x14ac:dyDescent="0.25">
      <c r="C933" s="254"/>
    </row>
    <row r="934" spans="3:3" customFormat="1" ht="15.75" customHeight="1" x14ac:dyDescent="0.25">
      <c r="C934" s="254"/>
    </row>
    <row r="935" spans="3:3" customFormat="1" ht="15.75" customHeight="1" x14ac:dyDescent="0.25">
      <c r="C935" s="254"/>
    </row>
    <row r="936" spans="3:3" customFormat="1" ht="15.75" customHeight="1" x14ac:dyDescent="0.25">
      <c r="C936" s="254"/>
    </row>
    <row r="937" spans="3:3" customFormat="1" ht="15.75" customHeight="1" x14ac:dyDescent="0.25">
      <c r="C937" s="254"/>
    </row>
    <row r="938" spans="3:3" customFormat="1" ht="15.75" customHeight="1" x14ac:dyDescent="0.25">
      <c r="C938" s="254"/>
    </row>
    <row r="939" spans="3:3" customFormat="1" ht="15.75" customHeight="1" x14ac:dyDescent="0.25">
      <c r="C939" s="254"/>
    </row>
    <row r="940" spans="3:3" customFormat="1" ht="15.75" customHeight="1" x14ac:dyDescent="0.25">
      <c r="C940" s="254"/>
    </row>
    <row r="941" spans="3:3" customFormat="1" ht="15.75" customHeight="1" x14ac:dyDescent="0.25">
      <c r="C941" s="254"/>
    </row>
    <row r="942" spans="3:3" customFormat="1" ht="15.75" customHeight="1" x14ac:dyDescent="0.25">
      <c r="C942" s="254"/>
    </row>
    <row r="943" spans="3:3" customFormat="1" ht="15.75" customHeight="1" x14ac:dyDescent="0.25">
      <c r="C943" s="254"/>
    </row>
    <row r="944" spans="3:3" customFormat="1" ht="15.75" customHeight="1" x14ac:dyDescent="0.25">
      <c r="C944" s="254"/>
    </row>
    <row r="945" spans="3:3" customFormat="1" ht="15.75" customHeight="1" x14ac:dyDescent="0.25">
      <c r="C945" s="254"/>
    </row>
    <row r="946" spans="3:3" customFormat="1" ht="15.75" customHeight="1" x14ac:dyDescent="0.25">
      <c r="C946" s="254"/>
    </row>
    <row r="947" spans="3:3" customFormat="1" ht="15.75" customHeight="1" x14ac:dyDescent="0.25">
      <c r="C947" s="254"/>
    </row>
    <row r="948" spans="3:3" customFormat="1" ht="15.75" customHeight="1" x14ac:dyDescent="0.25">
      <c r="C948" s="254"/>
    </row>
    <row r="949" spans="3:3" customFormat="1" ht="15.75" customHeight="1" x14ac:dyDescent="0.25">
      <c r="C949" s="254"/>
    </row>
    <row r="950" spans="3:3" customFormat="1" ht="15.75" customHeight="1" x14ac:dyDescent="0.25">
      <c r="C950" s="254"/>
    </row>
    <row r="951" spans="3:3" customFormat="1" ht="15.75" customHeight="1" x14ac:dyDescent="0.25">
      <c r="C951" s="254"/>
    </row>
    <row r="952" spans="3:3" customFormat="1" ht="15.75" customHeight="1" x14ac:dyDescent="0.25">
      <c r="C952" s="254"/>
    </row>
    <row r="953" spans="3:3" customFormat="1" ht="15.75" customHeight="1" x14ac:dyDescent="0.25">
      <c r="C953" s="254"/>
    </row>
    <row r="954" spans="3:3" customFormat="1" ht="15.75" customHeight="1" x14ac:dyDescent="0.25">
      <c r="C954" s="254"/>
    </row>
    <row r="955" spans="3:3" customFormat="1" ht="15.75" customHeight="1" x14ac:dyDescent="0.25">
      <c r="C955" s="254"/>
    </row>
    <row r="956" spans="3:3" customFormat="1" ht="15.75" customHeight="1" x14ac:dyDescent="0.25">
      <c r="C956" s="254"/>
    </row>
    <row r="957" spans="3:3" customFormat="1" ht="15.75" customHeight="1" x14ac:dyDescent="0.25">
      <c r="C957" s="254"/>
    </row>
    <row r="958" spans="3:3" customFormat="1" ht="15.75" customHeight="1" x14ac:dyDescent="0.25">
      <c r="C958" s="254"/>
    </row>
    <row r="959" spans="3:3" customFormat="1" ht="15.75" customHeight="1" x14ac:dyDescent="0.25">
      <c r="C959" s="254"/>
    </row>
    <row r="960" spans="3:3" customFormat="1" ht="15.75" customHeight="1" x14ac:dyDescent="0.25">
      <c r="C960" s="254"/>
    </row>
    <row r="961" spans="3:3" customFormat="1" ht="15.75" customHeight="1" x14ac:dyDescent="0.25">
      <c r="C961" s="254"/>
    </row>
    <row r="962" spans="3:3" customFormat="1" ht="15.75" customHeight="1" x14ac:dyDescent="0.25">
      <c r="C962" s="254"/>
    </row>
    <row r="963" spans="3:3" customFormat="1" ht="15.75" customHeight="1" x14ac:dyDescent="0.25">
      <c r="C963" s="254"/>
    </row>
    <row r="964" spans="3:3" customFormat="1" ht="15.75" customHeight="1" x14ac:dyDescent="0.25">
      <c r="C964" s="254"/>
    </row>
    <row r="965" spans="3:3" customFormat="1" ht="15.75" customHeight="1" x14ac:dyDescent="0.25">
      <c r="C965" s="254"/>
    </row>
    <row r="966" spans="3:3" customFormat="1" ht="15.75" customHeight="1" x14ac:dyDescent="0.25">
      <c r="C966" s="254"/>
    </row>
    <row r="967" spans="3:3" customFormat="1" ht="15.75" customHeight="1" x14ac:dyDescent="0.25">
      <c r="C967" s="254"/>
    </row>
    <row r="968" spans="3:3" customFormat="1" ht="15.75" customHeight="1" x14ac:dyDescent="0.25">
      <c r="C968" s="254"/>
    </row>
    <row r="969" spans="3:3" customFormat="1" ht="15.75" customHeight="1" x14ac:dyDescent="0.25">
      <c r="C969" s="254"/>
    </row>
    <row r="970" spans="3:3" customFormat="1" ht="15.75" customHeight="1" x14ac:dyDescent="0.25">
      <c r="C970" s="254"/>
    </row>
    <row r="971" spans="3:3" customFormat="1" ht="15.75" customHeight="1" x14ac:dyDescent="0.25">
      <c r="C971" s="254"/>
    </row>
    <row r="972" spans="3:3" customFormat="1" ht="15.75" customHeight="1" x14ac:dyDescent="0.25">
      <c r="C972" s="254"/>
    </row>
    <row r="973" spans="3:3" customFormat="1" ht="15.75" customHeight="1" x14ac:dyDescent="0.25">
      <c r="C973" s="254"/>
    </row>
    <row r="974" spans="3:3" customFormat="1" ht="15.75" customHeight="1" x14ac:dyDescent="0.25">
      <c r="C974" s="254"/>
    </row>
    <row r="975" spans="3:3" customFormat="1" ht="15.75" customHeight="1" x14ac:dyDescent="0.25">
      <c r="C975" s="254"/>
    </row>
    <row r="976" spans="3:3" customFormat="1" ht="15.75" customHeight="1" x14ac:dyDescent="0.25">
      <c r="C976" s="254"/>
    </row>
    <row r="977" spans="3:3" customFormat="1" ht="15.75" customHeight="1" x14ac:dyDescent="0.25">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8" workbookViewId="0">
      <selection activeCell="A2" sqref="A2:F2 A2:F2 A2:F2"/>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70">
        <f>D6+D10+D13+SUM(D17:D21)</f>
        <v>0</v>
      </c>
      <c r="E5" s="270">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5">
      <c r="A6" s="52" t="s">
        <v>1995</v>
      </c>
      <c r="B6" s="173" t="s">
        <v>2565</v>
      </c>
      <c r="C6" s="74" t="s">
        <v>1995</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72">
        <v>0</v>
      </c>
      <c r="E84" s="272">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71">
        <f>SUM(D108:D113)</f>
        <v>198221.98</v>
      </c>
      <c r="E107" s="271">
        <f>SUM(E108:E113)</f>
        <v>211972.47</v>
      </c>
      <c r="F107" s="186">
        <f t="shared" si="3"/>
        <v>106.93691486685786</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72">
        <v>198221.98</v>
      </c>
      <c r="E109" s="272">
        <v>211972.47</v>
      </c>
      <c r="F109" s="186">
        <f t="shared" si="3"/>
        <v>106.93691486685786</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72">
        <v>0</v>
      </c>
      <c r="E116" s="272">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5">
      <c r="A138" s="52" t="s">
        <v>2807</v>
      </c>
      <c r="B138" s="173" t="s">
        <v>2808</v>
      </c>
      <c r="C138" s="74" t="s">
        <v>2807</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73">
        <f>D5+D22+D28+D35+D75+D82+D89+D107+D114+D129</f>
        <v>198221.98</v>
      </c>
      <c r="E141" s="273">
        <f>E5+E22+E28+E35+E75+E82+E89+E107+E114+E129</f>
        <v>211972.47</v>
      </c>
      <c r="F141" s="193">
        <f t="shared" si="4"/>
        <v>106.93691486685786</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5" workbookViewId="0">
      <selection activeCell="D49" sqref="D49 D49"/>
    </sheetView>
  </sheetViews>
  <sheetFormatPr defaultColWidth="18.6640625"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2818</v>
      </c>
      <c r="B5" s="196" t="s">
        <v>2819</v>
      </c>
      <c r="C5" s="197" t="s">
        <v>2818</v>
      </c>
      <c r="D5" s="270">
        <f>D6+D22</f>
        <v>0</v>
      </c>
      <c r="E5" s="274">
        <f>E6+E22</f>
        <v>0</v>
      </c>
      <c r="F5" s="36"/>
      <c r="G5" s="36"/>
      <c r="H5" s="36"/>
      <c r="I5" s="36"/>
      <c r="J5" s="36"/>
      <c r="K5" s="36"/>
      <c r="L5" s="36"/>
      <c r="M5" s="36"/>
      <c r="N5" s="36"/>
      <c r="O5" s="36"/>
      <c r="P5" s="36"/>
      <c r="Q5" s="36"/>
      <c r="R5" s="36"/>
      <c r="S5" s="36"/>
      <c r="T5" s="36"/>
      <c r="U5" s="36"/>
      <c r="V5" s="36"/>
    </row>
    <row r="6" spans="1:25" ht="13.5" customHeight="1" x14ac:dyDescent="0.25">
      <c r="A6" s="198" t="s">
        <v>2820</v>
      </c>
      <c r="B6" s="199" t="s">
        <v>2821</v>
      </c>
      <c r="C6" s="200" t="s">
        <v>2820</v>
      </c>
      <c r="D6" s="271">
        <f>D7+D14</f>
        <v>0</v>
      </c>
      <c r="E6" s="275">
        <f>E7+E14</f>
        <v>0</v>
      </c>
      <c r="F6" s="36"/>
      <c r="G6" s="36"/>
      <c r="H6" s="36"/>
      <c r="I6" s="36"/>
      <c r="J6" s="36"/>
      <c r="K6" s="36"/>
      <c r="L6" s="36"/>
      <c r="M6" s="36"/>
      <c r="N6" s="36"/>
      <c r="O6" s="36"/>
      <c r="P6" s="36"/>
      <c r="Q6" s="36"/>
      <c r="R6" s="36"/>
      <c r="S6" s="36"/>
      <c r="T6" s="36"/>
      <c r="U6" s="36"/>
      <c r="V6" s="36"/>
    </row>
    <row r="7" spans="1:25" ht="24" customHeight="1" x14ac:dyDescent="0.25">
      <c r="A7" s="198"/>
      <c r="B7" s="199" t="s">
        <v>2822</v>
      </c>
      <c r="C7" s="200" t="s">
        <v>2823</v>
      </c>
      <c r="D7" s="271">
        <f>SUM(D8:D13)</f>
        <v>0</v>
      </c>
      <c r="E7" s="275">
        <f>SUM(E8:E13)</f>
        <v>0</v>
      </c>
      <c r="F7" s="36"/>
      <c r="G7" s="36"/>
      <c r="H7" s="36"/>
      <c r="I7" s="36"/>
      <c r="J7" s="36"/>
      <c r="K7" s="36"/>
      <c r="L7" s="36"/>
      <c r="M7" s="36"/>
      <c r="N7" s="36"/>
      <c r="O7" s="36"/>
      <c r="P7" s="36"/>
      <c r="Q7" s="36"/>
      <c r="R7" s="36"/>
      <c r="S7" s="36"/>
      <c r="T7" s="36"/>
      <c r="U7" s="36"/>
      <c r="V7" s="36"/>
    </row>
    <row r="8" spans="1:25" ht="13.5" customHeight="1" x14ac:dyDescent="0.25">
      <c r="A8" s="198"/>
      <c r="B8" s="199" t="s">
        <v>2824</v>
      </c>
      <c r="C8" s="200" t="s">
        <v>2825</v>
      </c>
      <c r="D8" s="272">
        <v>0</v>
      </c>
      <c r="E8" s="276">
        <v>0</v>
      </c>
      <c r="F8" s="36"/>
      <c r="G8" s="36"/>
      <c r="H8" s="36"/>
      <c r="I8" s="36"/>
      <c r="J8" s="36"/>
      <c r="K8" s="36"/>
      <c r="L8" s="36"/>
      <c r="M8" s="36"/>
      <c r="N8" s="36"/>
      <c r="O8" s="36"/>
      <c r="P8" s="36"/>
      <c r="Q8" s="36"/>
      <c r="R8" s="36"/>
      <c r="S8" s="36"/>
      <c r="T8" s="36"/>
      <c r="U8" s="36"/>
      <c r="V8" s="36"/>
    </row>
    <row r="9" spans="1:25" ht="13.5" customHeight="1" x14ac:dyDescent="0.25">
      <c r="A9" s="198"/>
      <c r="B9" s="199" t="s">
        <v>2826</v>
      </c>
      <c r="C9" s="200" t="s">
        <v>2827</v>
      </c>
      <c r="D9" s="272">
        <v>0</v>
      </c>
      <c r="E9" s="276">
        <v>0</v>
      </c>
      <c r="F9" s="36"/>
      <c r="G9" s="36"/>
      <c r="H9" s="36"/>
      <c r="I9" s="36"/>
      <c r="J9" s="36"/>
      <c r="K9" s="36"/>
      <c r="L9" s="36"/>
      <c r="M9" s="36"/>
      <c r="N9" s="36"/>
      <c r="O9" s="36"/>
      <c r="P9" s="36"/>
      <c r="Q9" s="36"/>
      <c r="R9" s="36"/>
      <c r="S9" s="36"/>
      <c r="T9" s="36"/>
      <c r="U9" s="36"/>
      <c r="V9" s="36"/>
    </row>
    <row r="10" spans="1:25" ht="13.5" customHeight="1" x14ac:dyDescent="0.25">
      <c r="A10" s="198"/>
      <c r="B10" s="199" t="s">
        <v>2057</v>
      </c>
      <c r="C10" s="200" t="s">
        <v>2828</v>
      </c>
      <c r="D10" s="272">
        <v>0</v>
      </c>
      <c r="E10" s="276">
        <v>0</v>
      </c>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2829</v>
      </c>
      <c r="D11" s="272">
        <v>0</v>
      </c>
      <c r="E11" s="276">
        <v>0</v>
      </c>
      <c r="F11" s="36"/>
      <c r="G11" s="36"/>
      <c r="H11" s="36"/>
      <c r="I11" s="36"/>
      <c r="J11" s="36"/>
      <c r="K11" s="36"/>
      <c r="L11" s="36"/>
      <c r="M11" s="36"/>
      <c r="N11" s="36"/>
      <c r="O11" s="36"/>
      <c r="P11" s="36"/>
      <c r="Q11" s="36"/>
      <c r="R11" s="36"/>
      <c r="S11" s="36"/>
      <c r="T11" s="36"/>
      <c r="U11" s="36"/>
      <c r="V11" s="36"/>
    </row>
    <row r="12" spans="1:25" ht="13.5" customHeight="1" x14ac:dyDescent="0.25">
      <c r="A12" s="198"/>
      <c r="B12" s="199" t="s">
        <v>2830</v>
      </c>
      <c r="C12" s="200" t="s">
        <v>2831</v>
      </c>
      <c r="D12" s="272">
        <v>0</v>
      </c>
      <c r="E12" s="276">
        <v>0</v>
      </c>
      <c r="F12" s="36"/>
      <c r="G12" s="36"/>
      <c r="H12" s="36"/>
      <c r="I12" s="36"/>
      <c r="J12" s="36"/>
      <c r="K12" s="36"/>
      <c r="L12" s="36"/>
      <c r="M12" s="36"/>
      <c r="N12" s="36"/>
      <c r="O12" s="36"/>
      <c r="P12" s="36"/>
      <c r="Q12" s="36"/>
      <c r="R12" s="36"/>
      <c r="S12" s="36"/>
      <c r="T12" s="36"/>
      <c r="U12" s="36"/>
      <c r="V12" s="36"/>
    </row>
    <row r="13" spans="1:25" ht="13.5" customHeight="1" x14ac:dyDescent="0.25">
      <c r="A13" s="198"/>
      <c r="B13" s="199" t="s">
        <v>2832</v>
      </c>
      <c r="C13" s="200" t="s">
        <v>2833</v>
      </c>
      <c r="D13" s="272">
        <v>0</v>
      </c>
      <c r="E13" s="276">
        <v>0</v>
      </c>
      <c r="F13" s="36"/>
      <c r="G13" s="36"/>
      <c r="H13" s="36"/>
      <c r="I13" s="36"/>
      <c r="J13" s="36"/>
      <c r="K13" s="36"/>
      <c r="L13" s="36"/>
      <c r="M13" s="36"/>
      <c r="N13" s="36"/>
      <c r="O13" s="36"/>
      <c r="P13" s="36"/>
      <c r="Q13" s="36"/>
      <c r="R13" s="36"/>
      <c r="S13" s="36"/>
      <c r="T13" s="36"/>
      <c r="U13" s="36"/>
      <c r="V13" s="36"/>
    </row>
    <row r="14" spans="1:25" ht="24" customHeight="1" x14ac:dyDescent="0.25">
      <c r="A14" s="198"/>
      <c r="B14" s="199" t="s">
        <v>2834</v>
      </c>
      <c r="C14" s="200" t="s">
        <v>2835</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2836</v>
      </c>
      <c r="C15" s="200" t="s">
        <v>2837</v>
      </c>
      <c r="D15" s="272">
        <v>0</v>
      </c>
      <c r="E15" s="276">
        <v>0</v>
      </c>
      <c r="F15" s="36"/>
      <c r="G15" s="36"/>
      <c r="H15" s="36"/>
      <c r="I15" s="36"/>
      <c r="J15" s="36"/>
      <c r="K15" s="36"/>
      <c r="L15" s="36"/>
      <c r="M15" s="36"/>
      <c r="N15" s="36"/>
      <c r="O15" s="36"/>
      <c r="P15" s="36"/>
      <c r="Q15" s="36"/>
      <c r="R15" s="36"/>
      <c r="S15" s="36"/>
      <c r="T15" s="36"/>
      <c r="U15" s="36"/>
      <c r="V15" s="36"/>
    </row>
    <row r="16" spans="1:25" ht="24" customHeight="1" x14ac:dyDescent="0.25">
      <c r="A16" s="198"/>
      <c r="B16" s="199" t="s">
        <v>2838</v>
      </c>
      <c r="C16" s="200" t="s">
        <v>2839</v>
      </c>
      <c r="D16" s="272">
        <v>0</v>
      </c>
      <c r="E16" s="276">
        <v>0</v>
      </c>
      <c r="F16" s="36"/>
      <c r="G16" s="36"/>
      <c r="H16" s="36"/>
      <c r="I16" s="36"/>
      <c r="J16" s="36"/>
      <c r="K16" s="36"/>
      <c r="L16" s="36"/>
      <c r="M16" s="36"/>
      <c r="N16" s="36"/>
      <c r="O16" s="36"/>
      <c r="P16" s="36"/>
      <c r="Q16" s="36"/>
      <c r="R16" s="36"/>
      <c r="S16" s="36"/>
      <c r="T16" s="36"/>
      <c r="U16" s="36"/>
      <c r="V16" s="36"/>
    </row>
    <row r="17" spans="1:22" ht="13.5" customHeight="1" x14ac:dyDescent="0.25">
      <c r="A17" s="198"/>
      <c r="B17" s="199" t="s">
        <v>2840</v>
      </c>
      <c r="C17" s="200" t="s">
        <v>2841</v>
      </c>
      <c r="D17" s="272">
        <v>0</v>
      </c>
      <c r="E17" s="276">
        <v>0</v>
      </c>
      <c r="F17" s="36"/>
      <c r="G17" s="36"/>
      <c r="H17" s="36"/>
      <c r="I17" s="36"/>
      <c r="J17" s="36"/>
      <c r="K17" s="36"/>
      <c r="L17" s="36"/>
      <c r="M17" s="36"/>
      <c r="N17" s="36"/>
      <c r="O17" s="36"/>
      <c r="P17" s="36"/>
      <c r="Q17" s="36"/>
      <c r="R17" s="36"/>
      <c r="S17" s="36"/>
      <c r="T17" s="36"/>
      <c r="U17" s="36"/>
      <c r="V17" s="36"/>
    </row>
    <row r="18" spans="1:22" ht="13.5" customHeight="1" x14ac:dyDescent="0.25">
      <c r="A18" s="198"/>
      <c r="B18" s="199" t="s">
        <v>2842</v>
      </c>
      <c r="C18" s="200" t="s">
        <v>2843</v>
      </c>
      <c r="D18" s="272">
        <v>0</v>
      </c>
      <c r="E18" s="276">
        <v>0</v>
      </c>
      <c r="F18" s="36"/>
      <c r="G18" s="36"/>
      <c r="H18" s="36"/>
      <c r="I18" s="36"/>
      <c r="J18" s="36"/>
      <c r="K18" s="36"/>
      <c r="L18" s="36"/>
      <c r="M18" s="36"/>
      <c r="N18" s="36"/>
      <c r="O18" s="36"/>
      <c r="P18" s="36"/>
      <c r="Q18" s="36"/>
      <c r="R18" s="36"/>
      <c r="S18" s="36"/>
      <c r="T18" s="36"/>
      <c r="U18" s="36"/>
      <c r="V18" s="36"/>
    </row>
    <row r="19" spans="1:22" ht="13.5" customHeight="1" x14ac:dyDescent="0.25">
      <c r="A19" s="198"/>
      <c r="B19" s="199" t="s">
        <v>2844</v>
      </c>
      <c r="C19" s="200" t="s">
        <v>2845</v>
      </c>
      <c r="D19" s="272">
        <v>0</v>
      </c>
      <c r="E19" s="276">
        <v>0</v>
      </c>
      <c r="F19" s="36"/>
      <c r="G19" s="36"/>
      <c r="H19" s="36"/>
      <c r="I19" s="36"/>
      <c r="J19" s="36"/>
      <c r="K19" s="36"/>
      <c r="L19" s="36"/>
      <c r="M19" s="36"/>
      <c r="N19" s="36"/>
      <c r="O19" s="36"/>
      <c r="P19" s="36"/>
      <c r="Q19" s="36"/>
      <c r="R19" s="36"/>
      <c r="S19" s="36"/>
      <c r="T19" s="36"/>
      <c r="U19" s="36"/>
      <c r="V19" s="36"/>
    </row>
    <row r="20" spans="1:22" ht="13.5" customHeight="1" x14ac:dyDescent="0.25">
      <c r="A20" s="198"/>
      <c r="B20" s="199" t="s">
        <v>2846</v>
      </c>
      <c r="C20" s="200" t="s">
        <v>2847</v>
      </c>
      <c r="D20" s="272">
        <v>0</v>
      </c>
      <c r="E20" s="276">
        <v>0</v>
      </c>
      <c r="F20" s="36"/>
      <c r="G20" s="36"/>
      <c r="H20" s="36"/>
      <c r="I20" s="36"/>
      <c r="J20" s="36"/>
      <c r="K20" s="36"/>
      <c r="L20" s="36"/>
      <c r="M20" s="36"/>
      <c r="N20" s="36"/>
      <c r="O20" s="36"/>
      <c r="P20" s="36"/>
      <c r="Q20" s="36"/>
      <c r="R20" s="36"/>
      <c r="S20" s="36"/>
      <c r="T20" s="36"/>
      <c r="U20" s="36"/>
      <c r="V20" s="36"/>
    </row>
    <row r="21" spans="1:22" ht="13.5" customHeight="1" x14ac:dyDescent="0.25">
      <c r="A21" s="198"/>
      <c r="B21" s="199" t="s">
        <v>2848</v>
      </c>
      <c r="C21" s="200" t="s">
        <v>2849</v>
      </c>
      <c r="D21" s="272">
        <v>0</v>
      </c>
      <c r="E21" s="276">
        <v>0</v>
      </c>
      <c r="F21" s="36"/>
      <c r="G21" s="36"/>
      <c r="H21" s="36"/>
      <c r="I21" s="36"/>
      <c r="J21" s="36"/>
      <c r="K21" s="36"/>
      <c r="L21" s="36"/>
      <c r="M21" s="36"/>
      <c r="N21" s="36"/>
      <c r="O21" s="36"/>
      <c r="P21" s="36"/>
      <c r="Q21" s="36"/>
      <c r="R21" s="36"/>
      <c r="S21" s="36"/>
      <c r="T21" s="36"/>
      <c r="U21" s="36"/>
      <c r="V21" s="36"/>
    </row>
    <row r="22" spans="1:22" ht="13.5" customHeight="1" x14ac:dyDescent="0.25">
      <c r="A22" s="198" t="s">
        <v>2850</v>
      </c>
      <c r="B22" s="199" t="s">
        <v>2851</v>
      </c>
      <c r="C22" s="200" t="s">
        <v>2850</v>
      </c>
      <c r="D22" s="271">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2852</v>
      </c>
      <c r="C23" s="200" t="s">
        <v>2853</v>
      </c>
      <c r="D23" s="271">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2824</v>
      </c>
      <c r="C24" s="200" t="s">
        <v>2854</v>
      </c>
      <c r="D24" s="272">
        <v>0</v>
      </c>
      <c r="E24" s="276">
        <v>0</v>
      </c>
      <c r="F24" s="36"/>
      <c r="G24" s="36"/>
      <c r="H24" s="36"/>
      <c r="I24" s="36"/>
      <c r="J24" s="36"/>
      <c r="K24" s="36"/>
      <c r="L24" s="36"/>
      <c r="M24" s="36"/>
      <c r="N24" s="36"/>
      <c r="O24" s="36"/>
      <c r="P24" s="36"/>
      <c r="Q24" s="36"/>
      <c r="R24" s="36"/>
      <c r="S24" s="36"/>
      <c r="T24" s="36"/>
      <c r="U24" s="36"/>
      <c r="V24" s="36"/>
    </row>
    <row r="25" spans="1:22" ht="13.5" customHeight="1" x14ac:dyDescent="0.25">
      <c r="A25" s="198"/>
      <c r="B25" s="199" t="s">
        <v>2826</v>
      </c>
      <c r="C25" s="200" t="s">
        <v>2855</v>
      </c>
      <c r="D25" s="272">
        <v>0</v>
      </c>
      <c r="E25" s="276">
        <v>0</v>
      </c>
      <c r="F25" s="36"/>
      <c r="G25" s="36"/>
      <c r="H25" s="36"/>
      <c r="I25" s="36"/>
      <c r="J25" s="36"/>
      <c r="K25" s="36"/>
      <c r="L25" s="36"/>
      <c r="M25" s="36"/>
      <c r="N25" s="36"/>
      <c r="O25" s="36"/>
      <c r="P25" s="36"/>
      <c r="Q25" s="36"/>
      <c r="R25" s="36"/>
      <c r="S25" s="36"/>
      <c r="T25" s="36"/>
      <c r="U25" s="36"/>
      <c r="V25" s="36"/>
    </row>
    <row r="26" spans="1:22" ht="13.5" customHeight="1" x14ac:dyDescent="0.25">
      <c r="A26" s="198"/>
      <c r="B26" s="199" t="s">
        <v>2057</v>
      </c>
      <c r="C26" s="200" t="s">
        <v>2856</v>
      </c>
      <c r="D26" s="272">
        <v>0</v>
      </c>
      <c r="E26" s="276">
        <v>0</v>
      </c>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2857</v>
      </c>
      <c r="D27" s="272">
        <v>0</v>
      </c>
      <c r="E27" s="276">
        <v>0</v>
      </c>
      <c r="F27" s="36"/>
      <c r="G27" s="36"/>
      <c r="H27" s="36"/>
      <c r="I27" s="36"/>
      <c r="J27" s="36"/>
      <c r="K27" s="36"/>
      <c r="L27" s="36"/>
      <c r="M27" s="36"/>
      <c r="N27" s="36"/>
      <c r="O27" s="36"/>
      <c r="P27" s="36"/>
      <c r="Q27" s="36"/>
      <c r="R27" s="36"/>
      <c r="S27" s="36"/>
      <c r="T27" s="36"/>
      <c r="U27" s="36"/>
      <c r="V27" s="36"/>
    </row>
    <row r="28" spans="1:22" ht="13.5" customHeight="1" x14ac:dyDescent="0.25">
      <c r="A28" s="198"/>
      <c r="B28" s="199" t="s">
        <v>2830</v>
      </c>
      <c r="C28" s="200" t="s">
        <v>2858</v>
      </c>
      <c r="D28" s="272">
        <v>0</v>
      </c>
      <c r="E28" s="276">
        <v>0</v>
      </c>
      <c r="F28" s="36"/>
      <c r="G28" s="36"/>
      <c r="H28" s="36"/>
      <c r="I28" s="36"/>
      <c r="J28" s="36"/>
      <c r="K28" s="36"/>
      <c r="L28" s="36"/>
      <c r="M28" s="36"/>
      <c r="N28" s="36"/>
      <c r="O28" s="36"/>
      <c r="P28" s="36"/>
      <c r="Q28" s="36"/>
      <c r="R28" s="36"/>
      <c r="S28" s="36"/>
      <c r="T28" s="36"/>
      <c r="U28" s="36"/>
      <c r="V28" s="36"/>
    </row>
    <row r="29" spans="1:22" ht="13.5" customHeight="1" x14ac:dyDescent="0.25">
      <c r="A29" s="198"/>
      <c r="B29" s="199" t="s">
        <v>2832</v>
      </c>
      <c r="C29" s="200" t="s">
        <v>2859</v>
      </c>
      <c r="D29" s="272">
        <v>0</v>
      </c>
      <c r="E29" s="276">
        <v>0</v>
      </c>
      <c r="F29" s="36"/>
      <c r="G29" s="36"/>
      <c r="H29" s="36"/>
      <c r="I29" s="36"/>
      <c r="J29" s="36"/>
      <c r="K29" s="36"/>
      <c r="L29" s="36"/>
      <c r="M29" s="36"/>
      <c r="N29" s="36"/>
      <c r="O29" s="36"/>
      <c r="P29" s="36"/>
      <c r="Q29" s="36"/>
      <c r="R29" s="36"/>
      <c r="S29" s="36"/>
      <c r="T29" s="36"/>
      <c r="U29" s="36"/>
      <c r="V29" s="36"/>
    </row>
    <row r="30" spans="1:22" ht="13.5" customHeight="1" x14ac:dyDescent="0.25">
      <c r="A30" s="198"/>
      <c r="B30" s="199" t="s">
        <v>2860</v>
      </c>
      <c r="C30" s="200" t="s">
        <v>2861</v>
      </c>
      <c r="D30" s="271">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2836</v>
      </c>
      <c r="C31" s="200" t="s">
        <v>2862</v>
      </c>
      <c r="D31" s="272">
        <v>0</v>
      </c>
      <c r="E31" s="276">
        <v>0</v>
      </c>
      <c r="F31" s="36"/>
      <c r="G31" s="36"/>
      <c r="H31" s="36"/>
      <c r="I31" s="36"/>
      <c r="J31" s="36"/>
      <c r="K31" s="36"/>
      <c r="L31" s="36"/>
      <c r="M31" s="36"/>
      <c r="N31" s="36"/>
      <c r="O31" s="36"/>
      <c r="P31" s="36"/>
      <c r="Q31" s="36"/>
      <c r="R31" s="36"/>
      <c r="S31" s="36"/>
      <c r="T31" s="36"/>
      <c r="U31" s="36"/>
      <c r="V31" s="36"/>
    </row>
    <row r="32" spans="1:22" ht="24" customHeight="1" x14ac:dyDescent="0.25">
      <c r="A32" s="198"/>
      <c r="B32" s="199" t="s">
        <v>2838</v>
      </c>
      <c r="C32" s="200" t="s">
        <v>2863</v>
      </c>
      <c r="D32" s="272">
        <v>0</v>
      </c>
      <c r="E32" s="276">
        <v>0</v>
      </c>
      <c r="F32" s="36"/>
      <c r="G32" s="36"/>
      <c r="H32" s="36"/>
      <c r="I32" s="36"/>
      <c r="J32" s="36"/>
      <c r="K32" s="36"/>
      <c r="L32" s="36"/>
      <c r="M32" s="36"/>
      <c r="N32" s="36"/>
      <c r="O32" s="36"/>
      <c r="P32" s="36"/>
      <c r="Q32" s="36"/>
      <c r="R32" s="36"/>
      <c r="S32" s="36"/>
      <c r="T32" s="36"/>
      <c r="U32" s="36"/>
      <c r="V32" s="36"/>
    </row>
    <row r="33" spans="1:22" ht="13.5" customHeight="1" x14ac:dyDescent="0.25">
      <c r="A33" s="198"/>
      <c r="B33" s="199" t="s">
        <v>2840</v>
      </c>
      <c r="C33" s="200" t="s">
        <v>2864</v>
      </c>
      <c r="D33" s="272">
        <v>0</v>
      </c>
      <c r="E33" s="276">
        <v>0</v>
      </c>
      <c r="F33" s="36"/>
      <c r="G33" s="36"/>
      <c r="H33" s="36"/>
      <c r="I33" s="36"/>
      <c r="J33" s="36"/>
      <c r="K33" s="36"/>
      <c r="L33" s="36"/>
      <c r="M33" s="36"/>
      <c r="N33" s="36"/>
      <c r="O33" s="36"/>
      <c r="P33" s="36"/>
      <c r="Q33" s="36"/>
      <c r="R33" s="36"/>
      <c r="S33" s="36"/>
      <c r="T33" s="36"/>
      <c r="U33" s="36"/>
      <c r="V33" s="36"/>
    </row>
    <row r="34" spans="1:22" ht="13.5" customHeight="1" x14ac:dyDescent="0.25">
      <c r="A34" s="198"/>
      <c r="B34" s="199" t="s">
        <v>2842</v>
      </c>
      <c r="C34" s="200" t="s">
        <v>2865</v>
      </c>
      <c r="D34" s="272">
        <v>0</v>
      </c>
      <c r="E34" s="276">
        <v>0</v>
      </c>
      <c r="F34" s="36"/>
      <c r="G34" s="36"/>
      <c r="H34" s="36"/>
      <c r="I34" s="36"/>
      <c r="J34" s="36"/>
      <c r="K34" s="36"/>
      <c r="L34" s="36"/>
      <c r="M34" s="36"/>
      <c r="N34" s="36"/>
      <c r="O34" s="36"/>
      <c r="P34" s="36"/>
      <c r="Q34" s="36"/>
      <c r="R34" s="36"/>
      <c r="S34" s="36"/>
      <c r="T34" s="36"/>
      <c r="U34" s="36"/>
      <c r="V34" s="36"/>
    </row>
    <row r="35" spans="1:22" ht="13.5" customHeight="1" x14ac:dyDescent="0.25">
      <c r="A35" s="198"/>
      <c r="B35" s="199" t="s">
        <v>2844</v>
      </c>
      <c r="C35" s="200" t="s">
        <v>2866</v>
      </c>
      <c r="D35" s="272">
        <v>0</v>
      </c>
      <c r="E35" s="276">
        <v>0</v>
      </c>
      <c r="F35" s="36"/>
      <c r="G35" s="36"/>
      <c r="H35" s="36"/>
      <c r="I35" s="36"/>
      <c r="J35" s="36"/>
      <c r="K35" s="36"/>
      <c r="L35" s="36"/>
      <c r="M35" s="36"/>
      <c r="N35" s="36"/>
      <c r="O35" s="36"/>
      <c r="P35" s="36"/>
      <c r="Q35" s="36"/>
      <c r="R35" s="36"/>
      <c r="S35" s="36"/>
      <c r="T35" s="36"/>
      <c r="U35" s="36"/>
      <c r="V35" s="36"/>
    </row>
    <row r="36" spans="1:22" ht="13.5" customHeight="1" x14ac:dyDescent="0.25">
      <c r="A36" s="198"/>
      <c r="B36" s="199" t="s">
        <v>2846</v>
      </c>
      <c r="C36" s="200" t="s">
        <v>2867</v>
      </c>
      <c r="D36" s="272">
        <v>0</v>
      </c>
      <c r="E36" s="276">
        <v>0</v>
      </c>
      <c r="F36" s="36"/>
      <c r="G36" s="36"/>
      <c r="H36" s="36"/>
      <c r="I36" s="36"/>
      <c r="J36" s="36"/>
      <c r="K36" s="36"/>
      <c r="L36" s="36"/>
      <c r="M36" s="36"/>
      <c r="N36" s="36"/>
      <c r="O36" s="36"/>
      <c r="P36" s="36"/>
      <c r="Q36" s="36"/>
      <c r="R36" s="36"/>
      <c r="S36" s="36"/>
      <c r="T36" s="36"/>
      <c r="U36" s="36"/>
      <c r="V36" s="36"/>
    </row>
    <row r="37" spans="1:22" ht="13.5" customHeight="1" x14ac:dyDescent="0.25">
      <c r="A37" s="198"/>
      <c r="B37" s="199" t="s">
        <v>2848</v>
      </c>
      <c r="C37" s="200" t="s">
        <v>2868</v>
      </c>
      <c r="D37" s="272">
        <v>0</v>
      </c>
      <c r="E37" s="276">
        <v>0</v>
      </c>
      <c r="F37" s="36"/>
      <c r="G37" s="36"/>
      <c r="H37" s="36"/>
      <c r="I37" s="36"/>
      <c r="J37" s="36"/>
      <c r="K37" s="36"/>
      <c r="L37" s="36"/>
      <c r="M37" s="36"/>
      <c r="N37" s="36"/>
      <c r="O37" s="36"/>
      <c r="P37" s="36"/>
      <c r="Q37" s="36"/>
      <c r="R37" s="36"/>
      <c r="S37" s="36"/>
      <c r="T37" s="36"/>
      <c r="U37" s="36"/>
      <c r="V37" s="36"/>
    </row>
    <row r="38" spans="1:22" ht="13.5" customHeight="1" x14ac:dyDescent="0.25">
      <c r="A38" s="198" t="s">
        <v>2869</v>
      </c>
      <c r="B38" s="199" t="s">
        <v>2870</v>
      </c>
      <c r="C38" s="200" t="s">
        <v>2869</v>
      </c>
      <c r="D38" s="271">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2871</v>
      </c>
      <c r="B39" s="199" t="s">
        <v>2872</v>
      </c>
      <c r="C39" s="200" t="s">
        <v>2871</v>
      </c>
      <c r="D39" s="271">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2873</v>
      </c>
      <c r="C40" s="200" t="s">
        <v>2874</v>
      </c>
      <c r="D40" s="272">
        <v>0</v>
      </c>
      <c r="E40" s="276">
        <v>0</v>
      </c>
      <c r="F40" s="36"/>
      <c r="G40" s="36"/>
      <c r="H40" s="36"/>
      <c r="I40" s="36"/>
      <c r="J40" s="36"/>
      <c r="K40" s="36"/>
      <c r="L40" s="36"/>
      <c r="M40" s="36"/>
      <c r="N40" s="36"/>
      <c r="O40" s="36"/>
      <c r="P40" s="36"/>
      <c r="Q40" s="36"/>
      <c r="R40" s="36"/>
      <c r="S40" s="36"/>
      <c r="T40" s="36"/>
      <c r="U40" s="36"/>
      <c r="V40" s="36"/>
    </row>
    <row r="41" spans="1:22" ht="13.5" customHeight="1" x14ac:dyDescent="0.25">
      <c r="A41" s="198"/>
      <c r="B41" s="199" t="s">
        <v>2316</v>
      </c>
      <c r="C41" s="200" t="s">
        <v>2875</v>
      </c>
      <c r="D41" s="272">
        <v>0</v>
      </c>
      <c r="E41" s="276">
        <v>0</v>
      </c>
      <c r="F41" s="36"/>
      <c r="G41" s="36"/>
      <c r="H41" s="36"/>
      <c r="I41" s="36"/>
      <c r="J41" s="36"/>
      <c r="K41" s="36"/>
      <c r="L41" s="36"/>
      <c r="M41" s="36"/>
      <c r="N41" s="36"/>
      <c r="O41" s="36"/>
      <c r="P41" s="36"/>
      <c r="Q41" s="36"/>
      <c r="R41" s="36"/>
      <c r="S41" s="36"/>
      <c r="T41" s="36"/>
      <c r="U41" s="36"/>
      <c r="V41" s="36"/>
    </row>
    <row r="42" spans="1:22" ht="13.5" customHeight="1" x14ac:dyDescent="0.25">
      <c r="A42" s="198"/>
      <c r="B42" s="199" t="s">
        <v>2876</v>
      </c>
      <c r="C42" s="200" t="s">
        <v>2877</v>
      </c>
      <c r="D42" s="272">
        <v>0</v>
      </c>
      <c r="E42" s="276">
        <v>0</v>
      </c>
      <c r="F42" s="36"/>
      <c r="G42" s="36"/>
      <c r="H42" s="36"/>
      <c r="I42" s="36"/>
      <c r="J42" s="36"/>
      <c r="K42" s="36"/>
      <c r="L42" s="36"/>
      <c r="M42" s="36"/>
      <c r="N42" s="36"/>
      <c r="O42" s="36"/>
      <c r="P42" s="36"/>
      <c r="Q42" s="36"/>
      <c r="R42" s="36"/>
      <c r="S42" s="36"/>
      <c r="T42" s="36"/>
      <c r="U42" s="36"/>
      <c r="V42" s="36"/>
    </row>
    <row r="43" spans="1:22" ht="13.5" customHeight="1" x14ac:dyDescent="0.25">
      <c r="A43" s="198"/>
      <c r="B43" s="199" t="s">
        <v>2878</v>
      </c>
      <c r="C43" s="200" t="s">
        <v>2879</v>
      </c>
      <c r="D43" s="272">
        <v>0</v>
      </c>
      <c r="E43" s="276">
        <v>0</v>
      </c>
      <c r="F43" s="36"/>
      <c r="G43" s="36"/>
      <c r="H43" s="36"/>
      <c r="I43" s="36"/>
      <c r="J43" s="36"/>
      <c r="K43" s="36"/>
      <c r="L43" s="36"/>
      <c r="M43" s="36"/>
      <c r="N43" s="36"/>
      <c r="O43" s="36"/>
      <c r="P43" s="36"/>
      <c r="Q43" s="36"/>
      <c r="R43" s="36"/>
      <c r="S43" s="36"/>
      <c r="T43" s="36"/>
      <c r="U43" s="36"/>
      <c r="V43" s="36"/>
    </row>
    <row r="44" spans="1:22" ht="13.5" customHeight="1" x14ac:dyDescent="0.25">
      <c r="A44" s="198" t="s">
        <v>2880</v>
      </c>
      <c r="B44" s="199" t="s">
        <v>2881</v>
      </c>
      <c r="C44" s="200" t="s">
        <v>2880</v>
      </c>
      <c r="D44" s="271">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2873</v>
      </c>
      <c r="C45" s="200" t="s">
        <v>2882</v>
      </c>
      <c r="D45" s="272">
        <v>0</v>
      </c>
      <c r="E45" s="276">
        <v>0</v>
      </c>
      <c r="F45" s="36"/>
      <c r="G45" s="36"/>
      <c r="H45" s="36"/>
      <c r="I45" s="36"/>
      <c r="J45" s="36"/>
      <c r="K45" s="36"/>
      <c r="L45" s="36"/>
      <c r="M45" s="36"/>
      <c r="N45" s="36"/>
      <c r="O45" s="36"/>
      <c r="P45" s="36"/>
      <c r="Q45" s="36"/>
      <c r="R45" s="36"/>
      <c r="S45" s="36"/>
      <c r="T45" s="36"/>
      <c r="U45" s="36"/>
      <c r="V45" s="36"/>
    </row>
    <row r="46" spans="1:22" ht="13.5" customHeight="1" x14ac:dyDescent="0.25">
      <c r="A46" s="198"/>
      <c r="B46" s="199" t="s">
        <v>2316</v>
      </c>
      <c r="C46" s="200" t="s">
        <v>2883</v>
      </c>
      <c r="D46" s="272">
        <v>0</v>
      </c>
      <c r="E46" s="276">
        <v>0</v>
      </c>
      <c r="F46" s="36"/>
      <c r="G46" s="36"/>
      <c r="H46" s="36"/>
      <c r="I46" s="36"/>
      <c r="J46" s="36"/>
      <c r="K46" s="36"/>
      <c r="L46" s="36"/>
      <c r="M46" s="36"/>
      <c r="N46" s="36"/>
      <c r="O46" s="36"/>
      <c r="P46" s="36"/>
      <c r="Q46" s="36"/>
      <c r="R46" s="36"/>
      <c r="S46" s="36"/>
      <c r="T46" s="36"/>
      <c r="U46" s="36"/>
      <c r="V46" s="36"/>
    </row>
    <row r="47" spans="1:22" ht="13.5" customHeight="1" x14ac:dyDescent="0.25">
      <c r="A47" s="198"/>
      <c r="B47" s="199" t="s">
        <v>2876</v>
      </c>
      <c r="C47" s="200" t="s">
        <v>2884</v>
      </c>
      <c r="D47" s="272">
        <v>0</v>
      </c>
      <c r="E47" s="276">
        <v>0</v>
      </c>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B249"/>
      <c r="C249" s="83"/>
    </row>
    <row r="250" spans="1:22" ht="15.75" customHeight="1" x14ac:dyDescent="0.25">
      <c r="B250"/>
      <c r="C250" s="83"/>
    </row>
    <row r="251" spans="1:22" ht="15.75" customHeight="1" x14ac:dyDescent="0.25">
      <c r="B251"/>
      <c r="C251" s="83"/>
    </row>
    <row r="252" spans="1:22" ht="15.75" customHeight="1" x14ac:dyDescent="0.25">
      <c r="B252"/>
      <c r="C252" s="83"/>
    </row>
    <row r="253" spans="1:22" ht="15.75" customHeight="1" x14ac:dyDescent="0.25">
      <c r="B253"/>
      <c r="C253" s="83"/>
    </row>
    <row r="254" spans="1:22" ht="15.75" customHeight="1" x14ac:dyDescent="0.25">
      <c r="B254"/>
      <c r="C254" s="83"/>
    </row>
    <row r="255" spans="1:22" ht="15.75" customHeight="1" x14ac:dyDescent="0.25">
      <c r="B255"/>
      <c r="C255" s="83"/>
    </row>
    <row r="256" spans="1:22" ht="15.75" customHeight="1" x14ac:dyDescent="0.25">
      <c r="B256"/>
      <c r="C256" s="83"/>
    </row>
    <row r="257" spans="2:3" ht="15.75" customHeight="1" x14ac:dyDescent="0.25">
      <c r="B257"/>
      <c r="C257" s="83"/>
    </row>
    <row r="258" spans="2:3" ht="15.75" customHeight="1" x14ac:dyDescent="0.25">
      <c r="B258"/>
      <c r="C258" s="83"/>
    </row>
    <row r="259" spans="2:3" ht="15.75" customHeight="1" x14ac:dyDescent="0.25">
      <c r="B259"/>
      <c r="C259" s="83"/>
    </row>
    <row r="260" spans="2:3" ht="15.75" customHeight="1" x14ac:dyDescent="0.25">
      <c r="B260"/>
      <c r="C260" s="83"/>
    </row>
    <row r="261" spans="2:3" ht="15.75" customHeight="1" x14ac:dyDescent="0.25">
      <c r="B261"/>
      <c r="C261" s="83"/>
    </row>
    <row r="262" spans="2:3" ht="15.75" customHeight="1" x14ac:dyDescent="0.25">
      <c r="B262"/>
      <c r="C262" s="83"/>
    </row>
    <row r="263" spans="2:3" ht="15.75" customHeight="1" x14ac:dyDescent="0.25">
      <c r="B263"/>
      <c r="C263" s="83"/>
    </row>
    <row r="264" spans="2:3" ht="15.75" customHeight="1" x14ac:dyDescent="0.25">
      <c r="B264"/>
      <c r="C264" s="83"/>
    </row>
    <row r="265" spans="2:3" ht="15.75" customHeight="1" x14ac:dyDescent="0.25">
      <c r="B265"/>
      <c r="C265" s="83"/>
    </row>
    <row r="266" spans="2:3" ht="15.75" customHeight="1" x14ac:dyDescent="0.25">
      <c r="B266"/>
      <c r="C266" s="83"/>
    </row>
    <row r="267" spans="2:3" ht="15.75" customHeight="1" x14ac:dyDescent="0.25">
      <c r="B267"/>
      <c r="C267" s="83"/>
    </row>
    <row r="268" spans="2:3" ht="15.75" customHeight="1" x14ac:dyDescent="0.25">
      <c r="B268"/>
      <c r="C268" s="83"/>
    </row>
    <row r="269" spans="2:3" ht="15.75" customHeight="1" x14ac:dyDescent="0.25">
      <c r="B269"/>
      <c r="C269" s="83"/>
    </row>
    <row r="270" spans="2:3" ht="15.75" customHeight="1" x14ac:dyDescent="0.25">
      <c r="B270"/>
      <c r="C270" s="83"/>
    </row>
    <row r="271" spans="2:3" ht="15.75" customHeight="1" x14ac:dyDescent="0.25">
      <c r="B271"/>
      <c r="C271" s="83"/>
    </row>
    <row r="272" spans="2:3" ht="15.75" customHeight="1" x14ac:dyDescent="0.25">
      <c r="B272"/>
      <c r="C272" s="83"/>
    </row>
    <row r="273" spans="2:3" ht="15.75" customHeight="1" x14ac:dyDescent="0.25">
      <c r="B273"/>
      <c r="C273" s="83"/>
    </row>
    <row r="274" spans="2:3" ht="15.75" customHeight="1" x14ac:dyDescent="0.25">
      <c r="B274"/>
      <c r="C274" s="83"/>
    </row>
    <row r="275" spans="2:3" ht="15.75" customHeight="1" x14ac:dyDescent="0.25">
      <c r="B275"/>
      <c r="C275" s="83"/>
    </row>
    <row r="276" spans="2:3" ht="15.75" customHeight="1" x14ac:dyDescent="0.25">
      <c r="B276"/>
      <c r="C276" s="83"/>
    </row>
    <row r="277" spans="2:3" ht="15.75" customHeight="1" x14ac:dyDescent="0.25">
      <c r="B277"/>
      <c r="C277" s="83"/>
    </row>
    <row r="278" spans="2:3" ht="15.75" customHeight="1" x14ac:dyDescent="0.25">
      <c r="B278"/>
      <c r="C278" s="83"/>
    </row>
    <row r="279" spans="2:3" ht="15.75" customHeight="1" x14ac:dyDescent="0.25">
      <c r="B279"/>
      <c r="C279" s="83"/>
    </row>
    <row r="280" spans="2:3" ht="15.75" customHeight="1" x14ac:dyDescent="0.25">
      <c r="B280"/>
      <c r="C280" s="83"/>
    </row>
    <row r="281" spans="2:3" ht="15.75" customHeight="1" x14ac:dyDescent="0.25">
      <c r="B281"/>
      <c r="C281" s="83"/>
    </row>
    <row r="282" spans="2:3" ht="15.75" customHeight="1" x14ac:dyDescent="0.25">
      <c r="B282"/>
      <c r="C282" s="83"/>
    </row>
    <row r="283" spans="2:3" ht="15.75" customHeight="1" x14ac:dyDescent="0.25">
      <c r="B283"/>
      <c r="C283" s="83"/>
    </row>
    <row r="284" spans="2:3" ht="15.75" customHeight="1" x14ac:dyDescent="0.25">
      <c r="B284"/>
      <c r="C284" s="83"/>
    </row>
    <row r="285" spans="2:3" ht="15.75" customHeight="1" x14ac:dyDescent="0.25">
      <c r="B285"/>
      <c r="C285" s="83"/>
    </row>
    <row r="286" spans="2:3" ht="15.75" customHeight="1" x14ac:dyDescent="0.25">
      <c r="B286"/>
      <c r="C286" s="83"/>
    </row>
    <row r="287" spans="2:3" ht="15.75" customHeight="1" x14ac:dyDescent="0.25">
      <c r="B287"/>
      <c r="C287" s="83"/>
    </row>
    <row r="288" spans="2:3" ht="15.75" customHeight="1" x14ac:dyDescent="0.25">
      <c r="B288"/>
      <c r="C288" s="83"/>
    </row>
    <row r="289" spans="2:3" ht="15.75" customHeight="1" x14ac:dyDescent="0.25">
      <c r="B289"/>
      <c r="C289" s="83"/>
    </row>
    <row r="290" spans="2:3" ht="15.75" customHeight="1" x14ac:dyDescent="0.25">
      <c r="B290"/>
      <c r="C290" s="83"/>
    </row>
    <row r="291" spans="2:3" ht="15.75" customHeight="1" x14ac:dyDescent="0.25">
      <c r="B291"/>
      <c r="C291" s="83"/>
    </row>
    <row r="292" spans="2:3" ht="15.75" customHeight="1" x14ac:dyDescent="0.25">
      <c r="B292"/>
      <c r="C292" s="83"/>
    </row>
    <row r="293" spans="2:3" ht="15.75" customHeight="1" x14ac:dyDescent="0.25">
      <c r="B293"/>
      <c r="C293" s="83"/>
    </row>
    <row r="294" spans="2:3" ht="15.75" customHeight="1" x14ac:dyDescent="0.25">
      <c r="B294"/>
      <c r="C294" s="83"/>
    </row>
    <row r="295" spans="2:3" ht="15.75" customHeight="1" x14ac:dyDescent="0.25">
      <c r="B295"/>
      <c r="C295" s="83"/>
    </row>
    <row r="296" spans="2:3" ht="15.75" customHeight="1" x14ac:dyDescent="0.25">
      <c r="B296"/>
      <c r="C296" s="83"/>
    </row>
    <row r="297" spans="2:3" ht="15.75" customHeight="1" x14ac:dyDescent="0.25">
      <c r="B297"/>
      <c r="C297" s="83"/>
    </row>
    <row r="298" spans="2:3" ht="15.75" customHeight="1" x14ac:dyDescent="0.25">
      <c r="B298"/>
      <c r="C298" s="83"/>
    </row>
    <row r="299" spans="2:3" ht="15.75" customHeight="1" x14ac:dyDescent="0.25">
      <c r="B299"/>
      <c r="C299" s="83"/>
    </row>
    <row r="300" spans="2:3" ht="15.75" customHeight="1" x14ac:dyDescent="0.25">
      <c r="B300"/>
      <c r="C300" s="83"/>
    </row>
    <row r="301" spans="2:3" ht="15.75" customHeight="1" x14ac:dyDescent="0.25">
      <c r="B301"/>
      <c r="C301" s="83"/>
    </row>
    <row r="302" spans="2:3" ht="15.75" customHeight="1" x14ac:dyDescent="0.25">
      <c r="B302"/>
      <c r="C302" s="83"/>
    </row>
    <row r="303" spans="2:3" ht="15.75" customHeight="1" x14ac:dyDescent="0.25">
      <c r="B303"/>
      <c r="C303" s="83"/>
    </row>
    <row r="304" spans="2:3" ht="15.75" customHeight="1" x14ac:dyDescent="0.25">
      <c r="B304"/>
      <c r="C304" s="83"/>
    </row>
    <row r="305" spans="2:3" ht="15.75" customHeight="1" x14ac:dyDescent="0.25">
      <c r="B305"/>
      <c r="C305" s="83"/>
    </row>
    <row r="306" spans="2:3" ht="15.75" customHeight="1" x14ac:dyDescent="0.25">
      <c r="B306"/>
      <c r="C306" s="83"/>
    </row>
    <row r="307" spans="2:3" ht="15.75" customHeight="1" x14ac:dyDescent="0.25">
      <c r="B307"/>
      <c r="C307" s="83"/>
    </row>
    <row r="308" spans="2:3" ht="15.75" customHeight="1" x14ac:dyDescent="0.25">
      <c r="B308"/>
      <c r="C308" s="83"/>
    </row>
    <row r="309" spans="2:3" ht="15.75" customHeight="1" x14ac:dyDescent="0.25">
      <c r="B309"/>
      <c r="C309" s="83"/>
    </row>
    <row r="310" spans="2:3" ht="15.75" customHeight="1" x14ac:dyDescent="0.25">
      <c r="B310"/>
      <c r="C310" s="83"/>
    </row>
    <row r="311" spans="2:3" ht="15.75" customHeight="1" x14ac:dyDescent="0.25">
      <c r="B311"/>
      <c r="C311" s="83"/>
    </row>
    <row r="312" spans="2:3" ht="15.75" customHeight="1" x14ac:dyDescent="0.25">
      <c r="B312"/>
      <c r="C312" s="83"/>
    </row>
    <row r="313" spans="2:3" ht="15.75" customHeight="1" x14ac:dyDescent="0.25">
      <c r="B313"/>
      <c r="C313" s="83"/>
    </row>
    <row r="314" spans="2:3" ht="15.75" customHeight="1" x14ac:dyDescent="0.25">
      <c r="B314"/>
      <c r="C314" s="83"/>
    </row>
    <row r="315" spans="2:3" ht="15.75" customHeight="1" x14ac:dyDescent="0.25">
      <c r="B315"/>
      <c r="C315" s="83"/>
    </row>
    <row r="316" spans="2:3" ht="15.75" customHeight="1" x14ac:dyDescent="0.25">
      <c r="B316"/>
      <c r="C316" s="83"/>
    </row>
    <row r="317" spans="2:3" ht="15.75" customHeight="1" x14ac:dyDescent="0.25">
      <c r="B317"/>
      <c r="C317" s="83"/>
    </row>
    <row r="318" spans="2:3" ht="15.75" customHeight="1" x14ac:dyDescent="0.25">
      <c r="B318"/>
      <c r="C318" s="83"/>
    </row>
    <row r="319" spans="2:3" ht="15.75" customHeight="1" x14ac:dyDescent="0.25">
      <c r="B319"/>
      <c r="C319" s="83"/>
    </row>
    <row r="320" spans="2:3" ht="15.75" customHeight="1" x14ac:dyDescent="0.25">
      <c r="B320"/>
      <c r="C320" s="83"/>
    </row>
    <row r="321" spans="2:3" ht="15.75" customHeight="1" x14ac:dyDescent="0.25">
      <c r="B321"/>
      <c r="C321" s="83"/>
    </row>
    <row r="322" spans="2:3" ht="15.75" customHeight="1" x14ac:dyDescent="0.25">
      <c r="B322"/>
      <c r="C322" s="83"/>
    </row>
    <row r="323" spans="2:3" ht="15.75" customHeight="1" x14ac:dyDescent="0.25">
      <c r="B323"/>
      <c r="C323" s="83"/>
    </row>
    <row r="324" spans="2:3" ht="15.75" customHeight="1" x14ac:dyDescent="0.25">
      <c r="B324"/>
      <c r="C324" s="83"/>
    </row>
    <row r="325" spans="2:3" ht="15.75" customHeight="1" x14ac:dyDescent="0.25">
      <c r="B325"/>
      <c r="C325" s="83"/>
    </row>
    <row r="326" spans="2:3" ht="15.75" customHeight="1" x14ac:dyDescent="0.25">
      <c r="B326"/>
      <c r="C326" s="83"/>
    </row>
    <row r="327" spans="2:3" ht="15.75" customHeight="1" x14ac:dyDescent="0.25">
      <c r="B327"/>
      <c r="C327" s="83"/>
    </row>
    <row r="328" spans="2:3" ht="15.75" customHeight="1" x14ac:dyDescent="0.25">
      <c r="B328"/>
      <c r="C328" s="83"/>
    </row>
    <row r="329" spans="2:3" ht="15.75" customHeight="1" x14ac:dyDescent="0.25">
      <c r="B329"/>
      <c r="C329" s="83"/>
    </row>
    <row r="330" spans="2:3" ht="15.75" customHeight="1" x14ac:dyDescent="0.25">
      <c r="B330"/>
      <c r="C330" s="83"/>
    </row>
    <row r="331" spans="2:3" ht="15.75" customHeight="1" x14ac:dyDescent="0.25">
      <c r="B331"/>
      <c r="C331" s="83"/>
    </row>
    <row r="332" spans="2:3" ht="15.75" customHeight="1" x14ac:dyDescent="0.25">
      <c r="B332"/>
      <c r="C332" s="83"/>
    </row>
    <row r="333" spans="2:3" ht="15.75" customHeight="1" x14ac:dyDescent="0.25">
      <c r="B333"/>
      <c r="C333" s="83"/>
    </row>
    <row r="334" spans="2:3" ht="15.75" customHeight="1" x14ac:dyDescent="0.25">
      <c r="B334"/>
      <c r="C334" s="83"/>
    </row>
    <row r="335" spans="2:3" ht="15.75" customHeight="1" x14ac:dyDescent="0.25">
      <c r="B335"/>
      <c r="C335" s="83"/>
    </row>
    <row r="336" spans="2:3" ht="15.75" customHeight="1" x14ac:dyDescent="0.25">
      <c r="B336"/>
      <c r="C336" s="83"/>
    </row>
    <row r="337" spans="2:3" ht="15.75" customHeight="1" x14ac:dyDescent="0.25">
      <c r="B337"/>
      <c r="C337" s="83"/>
    </row>
    <row r="338" spans="2:3" ht="15.75" customHeight="1" x14ac:dyDescent="0.25">
      <c r="B338"/>
      <c r="C338" s="83"/>
    </row>
    <row r="339" spans="2:3" ht="15.75" customHeight="1" x14ac:dyDescent="0.25">
      <c r="B339"/>
      <c r="C339" s="83"/>
    </row>
    <row r="340" spans="2:3" ht="15.75" customHeight="1" x14ac:dyDescent="0.25">
      <c r="B340"/>
      <c r="C340" s="83"/>
    </row>
    <row r="341" spans="2:3" ht="15.75" customHeight="1" x14ac:dyDescent="0.25">
      <c r="B341"/>
      <c r="C341" s="83"/>
    </row>
    <row r="342" spans="2:3" ht="15.75" customHeight="1" x14ac:dyDescent="0.25">
      <c r="B342"/>
      <c r="C342" s="83"/>
    </row>
    <row r="343" spans="2:3" ht="15.75" customHeight="1" x14ac:dyDescent="0.25">
      <c r="B343"/>
      <c r="C343" s="83"/>
    </row>
    <row r="344" spans="2:3" ht="15.75" customHeight="1" x14ac:dyDescent="0.25">
      <c r="B344"/>
      <c r="C344" s="83"/>
    </row>
    <row r="345" spans="2:3" ht="15.75" customHeight="1" x14ac:dyDescent="0.25">
      <c r="B345"/>
      <c r="C345" s="83"/>
    </row>
    <row r="346" spans="2:3" ht="15.75" customHeight="1" x14ac:dyDescent="0.25">
      <c r="B346"/>
      <c r="C346" s="83"/>
    </row>
    <row r="347" spans="2:3" ht="15.75" customHeight="1" x14ac:dyDescent="0.25">
      <c r="B347"/>
      <c r="C347" s="83"/>
    </row>
    <row r="348" spans="2:3" ht="15.75" customHeight="1" x14ac:dyDescent="0.25">
      <c r="B348"/>
      <c r="C348" s="83"/>
    </row>
    <row r="349" spans="2:3" ht="15.75" customHeight="1" x14ac:dyDescent="0.25">
      <c r="B349"/>
      <c r="C349" s="83"/>
    </row>
    <row r="350" spans="2:3" ht="15.75" customHeight="1" x14ac:dyDescent="0.25">
      <c r="B350"/>
      <c r="C350" s="83"/>
    </row>
    <row r="351" spans="2:3" ht="15.75" customHeight="1" x14ac:dyDescent="0.25">
      <c r="B351"/>
      <c r="C351" s="83"/>
    </row>
    <row r="352" spans="2:3" ht="15.75" customHeight="1" x14ac:dyDescent="0.25">
      <c r="B352"/>
      <c r="C352" s="83"/>
    </row>
    <row r="353" spans="2:3" ht="15.75" customHeight="1" x14ac:dyDescent="0.25">
      <c r="B353"/>
      <c r="C353" s="83"/>
    </row>
    <row r="354" spans="2:3" ht="15.75" customHeight="1" x14ac:dyDescent="0.25">
      <c r="B354"/>
      <c r="C354" s="83"/>
    </row>
    <row r="355" spans="2:3" ht="15.75" customHeight="1" x14ac:dyDescent="0.25">
      <c r="B355"/>
      <c r="C355" s="83"/>
    </row>
    <row r="356" spans="2:3" ht="15.75" customHeight="1" x14ac:dyDescent="0.25">
      <c r="B356"/>
      <c r="C356" s="83"/>
    </row>
    <row r="357" spans="2:3" ht="15.75" customHeight="1" x14ac:dyDescent="0.25">
      <c r="B357"/>
      <c r="C357" s="83"/>
    </row>
    <row r="358" spans="2:3" ht="15.75" customHeight="1" x14ac:dyDescent="0.25">
      <c r="B358"/>
      <c r="C358" s="83"/>
    </row>
    <row r="359" spans="2:3" ht="15.75" customHeight="1" x14ac:dyDescent="0.25">
      <c r="B359"/>
      <c r="C359" s="83"/>
    </row>
    <row r="360" spans="2:3" ht="15.75" customHeight="1" x14ac:dyDescent="0.25">
      <c r="B360"/>
      <c r="C360" s="83"/>
    </row>
    <row r="361" spans="2:3" ht="15.75" customHeight="1" x14ac:dyDescent="0.25">
      <c r="B361"/>
      <c r="C361" s="83"/>
    </row>
    <row r="362" spans="2:3" ht="15.75" customHeight="1" x14ac:dyDescent="0.25">
      <c r="B362"/>
      <c r="C362" s="83"/>
    </row>
    <row r="363" spans="2:3" ht="15.75" customHeight="1" x14ac:dyDescent="0.25">
      <c r="B363"/>
      <c r="C363" s="83"/>
    </row>
    <row r="364" spans="2:3" ht="15.75" customHeight="1" x14ac:dyDescent="0.25">
      <c r="B364"/>
      <c r="C364" s="83"/>
    </row>
    <row r="365" spans="2:3" ht="15.75" customHeight="1" x14ac:dyDescent="0.25">
      <c r="B365"/>
      <c r="C365" s="83"/>
    </row>
    <row r="366" spans="2:3" ht="15.75" customHeight="1" x14ac:dyDescent="0.25">
      <c r="B366"/>
      <c r="C366" s="83"/>
    </row>
    <row r="367" spans="2:3" ht="15.75" customHeight="1" x14ac:dyDescent="0.25">
      <c r="B367"/>
      <c r="C367" s="83"/>
    </row>
    <row r="368" spans="2:3" ht="15.75" customHeight="1" x14ac:dyDescent="0.25">
      <c r="B368"/>
      <c r="C368" s="83"/>
    </row>
    <row r="369" spans="2:3" ht="15.75" customHeight="1" x14ac:dyDescent="0.25">
      <c r="B369"/>
      <c r="C369" s="83"/>
    </row>
    <row r="370" spans="2:3" ht="15.75" customHeight="1" x14ac:dyDescent="0.25">
      <c r="B370"/>
      <c r="C370" s="83"/>
    </row>
    <row r="371" spans="2:3" ht="15.75" customHeight="1" x14ac:dyDescent="0.25">
      <c r="B371"/>
      <c r="C371" s="83"/>
    </row>
    <row r="372" spans="2:3" ht="15.75" customHeight="1" x14ac:dyDescent="0.25">
      <c r="B372"/>
      <c r="C372" s="83"/>
    </row>
    <row r="373" spans="2:3" ht="15.75" customHeight="1" x14ac:dyDescent="0.25">
      <c r="B373"/>
      <c r="C373" s="83"/>
    </row>
    <row r="374" spans="2:3" ht="15.75" customHeight="1" x14ac:dyDescent="0.25">
      <c r="B374"/>
      <c r="C374" s="83"/>
    </row>
    <row r="375" spans="2:3" ht="15.75" customHeight="1" x14ac:dyDescent="0.25">
      <c r="B375"/>
      <c r="C375" s="83"/>
    </row>
    <row r="376" spans="2:3" ht="15.75" customHeight="1" x14ac:dyDescent="0.25">
      <c r="B376"/>
      <c r="C376" s="83"/>
    </row>
    <row r="377" spans="2:3" ht="15.75" customHeight="1" x14ac:dyDescent="0.25">
      <c r="B377"/>
      <c r="C377" s="83"/>
    </row>
    <row r="378" spans="2:3" ht="15.75" customHeight="1" x14ac:dyDescent="0.25">
      <c r="B378"/>
      <c r="C378" s="83"/>
    </row>
    <row r="379" spans="2:3" ht="15.75" customHeight="1" x14ac:dyDescent="0.25">
      <c r="B379"/>
      <c r="C379" s="83"/>
    </row>
    <row r="380" spans="2:3" ht="15.75" customHeight="1" x14ac:dyDescent="0.25">
      <c r="B380"/>
      <c r="C380" s="83"/>
    </row>
    <row r="381" spans="2:3" ht="15.75" customHeight="1" x14ac:dyDescent="0.25">
      <c r="B381"/>
      <c r="C381" s="83"/>
    </row>
    <row r="382" spans="2:3" ht="15.75" customHeight="1" x14ac:dyDescent="0.25">
      <c r="B382"/>
      <c r="C382" s="83"/>
    </row>
    <row r="383" spans="2:3" ht="15.75" customHeight="1" x14ac:dyDescent="0.25">
      <c r="B383"/>
      <c r="C383" s="83"/>
    </row>
    <row r="384" spans="2:3" ht="15.75" customHeight="1" x14ac:dyDescent="0.25">
      <c r="B384"/>
      <c r="C384" s="83"/>
    </row>
    <row r="385" spans="2:3" ht="15.75" customHeight="1" x14ac:dyDescent="0.25">
      <c r="B385"/>
      <c r="C385" s="83"/>
    </row>
    <row r="386" spans="2:3" ht="15.75" customHeight="1" x14ac:dyDescent="0.25">
      <c r="B386"/>
      <c r="C386" s="83"/>
    </row>
    <row r="387" spans="2:3" ht="15.75" customHeight="1" x14ac:dyDescent="0.25">
      <c r="B387"/>
      <c r="C387" s="83"/>
    </row>
    <row r="388" spans="2:3" ht="15.75" customHeight="1" x14ac:dyDescent="0.25">
      <c r="B388"/>
      <c r="C388" s="83"/>
    </row>
    <row r="389" spans="2:3" ht="15.75" customHeight="1" x14ac:dyDescent="0.25">
      <c r="B389"/>
      <c r="C389" s="83"/>
    </row>
    <row r="390" spans="2:3" ht="15.75" customHeight="1" x14ac:dyDescent="0.25">
      <c r="B390"/>
      <c r="C390" s="83"/>
    </row>
    <row r="391" spans="2:3" ht="15.75" customHeight="1" x14ac:dyDescent="0.25">
      <c r="B391"/>
      <c r="C391" s="83"/>
    </row>
    <row r="392" spans="2:3" ht="15.75" customHeight="1" x14ac:dyDescent="0.25">
      <c r="B392"/>
      <c r="C392" s="83"/>
    </row>
    <row r="393" spans="2:3" ht="15.75" customHeight="1" x14ac:dyDescent="0.25">
      <c r="B393"/>
      <c r="C393" s="83"/>
    </row>
    <row r="394" spans="2:3" ht="15.75" customHeight="1" x14ac:dyDescent="0.25">
      <c r="B394"/>
      <c r="C394" s="83"/>
    </row>
    <row r="395" spans="2:3" ht="15.75" customHeight="1" x14ac:dyDescent="0.25">
      <c r="B395"/>
      <c r="C395" s="83"/>
    </row>
    <row r="396" spans="2:3" ht="15.75" customHeight="1" x14ac:dyDescent="0.25">
      <c r="B396"/>
      <c r="C396" s="83"/>
    </row>
    <row r="397" spans="2:3" ht="15.75" customHeight="1" x14ac:dyDescent="0.25">
      <c r="B397"/>
      <c r="C397" s="83"/>
    </row>
    <row r="398" spans="2:3" ht="15.75" customHeight="1" x14ac:dyDescent="0.25">
      <c r="B398"/>
      <c r="C398" s="83"/>
    </row>
    <row r="399" spans="2:3" ht="15.75" customHeight="1" x14ac:dyDescent="0.25">
      <c r="B399"/>
      <c r="C399" s="83"/>
    </row>
    <row r="400" spans="2:3" ht="15.75" customHeight="1" x14ac:dyDescent="0.25">
      <c r="B400"/>
      <c r="C400" s="83"/>
    </row>
    <row r="401" spans="2:3" ht="15.75" customHeight="1" x14ac:dyDescent="0.25">
      <c r="B401"/>
      <c r="C401" s="83"/>
    </row>
    <row r="402" spans="2:3" ht="15.75" customHeight="1" x14ac:dyDescent="0.25">
      <c r="B402"/>
      <c r="C402" s="83"/>
    </row>
    <row r="403" spans="2:3" ht="15.75" customHeight="1" x14ac:dyDescent="0.25">
      <c r="B403"/>
      <c r="C403" s="83"/>
    </row>
    <row r="404" spans="2:3" ht="15.75" customHeight="1" x14ac:dyDescent="0.25">
      <c r="B404"/>
      <c r="C404" s="83"/>
    </row>
    <row r="405" spans="2:3" ht="15.75" customHeight="1" x14ac:dyDescent="0.25">
      <c r="B405"/>
      <c r="C405" s="83"/>
    </row>
    <row r="406" spans="2:3" ht="15.75" customHeight="1" x14ac:dyDescent="0.25">
      <c r="B406"/>
      <c r="C406" s="83"/>
    </row>
    <row r="407" spans="2:3" ht="15.75" customHeight="1" x14ac:dyDescent="0.25">
      <c r="B407"/>
      <c r="C407" s="83"/>
    </row>
    <row r="408" spans="2:3" ht="15.75" customHeight="1" x14ac:dyDescent="0.25">
      <c r="B408"/>
      <c r="C408" s="83"/>
    </row>
    <row r="409" spans="2:3" ht="15.75" customHeight="1" x14ac:dyDescent="0.25">
      <c r="B409"/>
      <c r="C409" s="83"/>
    </row>
    <row r="410" spans="2:3" ht="15.75" customHeight="1" x14ac:dyDescent="0.25">
      <c r="B410"/>
      <c r="C410" s="83"/>
    </row>
    <row r="411" spans="2:3" ht="15.75" customHeight="1" x14ac:dyDescent="0.25">
      <c r="B411"/>
      <c r="C411" s="83"/>
    </row>
    <row r="412" spans="2:3" ht="15.75" customHeight="1" x14ac:dyDescent="0.25">
      <c r="B412"/>
      <c r="C412" s="83"/>
    </row>
    <row r="413" spans="2:3" ht="15.75" customHeight="1" x14ac:dyDescent="0.25">
      <c r="B413"/>
      <c r="C413" s="83"/>
    </row>
    <row r="414" spans="2:3" ht="15.75" customHeight="1" x14ac:dyDescent="0.25">
      <c r="B414"/>
      <c r="C414" s="83"/>
    </row>
    <row r="415" spans="2:3" ht="15.75" customHeight="1" x14ac:dyDescent="0.25">
      <c r="B415"/>
      <c r="C415" s="83"/>
    </row>
    <row r="416" spans="2:3" ht="15.75" customHeight="1" x14ac:dyDescent="0.25">
      <c r="B416"/>
      <c r="C416" s="83"/>
    </row>
    <row r="417" spans="2:3" ht="15.75" customHeight="1" x14ac:dyDescent="0.25">
      <c r="B417"/>
      <c r="C417" s="83"/>
    </row>
    <row r="418" spans="2:3" ht="15.75" customHeight="1" x14ac:dyDescent="0.25">
      <c r="B418"/>
      <c r="C418" s="83"/>
    </row>
    <row r="419" spans="2:3" ht="15.75" customHeight="1" x14ac:dyDescent="0.25">
      <c r="B419"/>
      <c r="C419" s="83"/>
    </row>
    <row r="420" spans="2:3" ht="15.75" customHeight="1" x14ac:dyDescent="0.25">
      <c r="B420"/>
      <c r="C420" s="83"/>
    </row>
    <row r="421" spans="2:3" ht="15.75" customHeight="1" x14ac:dyDescent="0.25">
      <c r="B421"/>
      <c r="C421" s="83"/>
    </row>
    <row r="422" spans="2:3" ht="15.75" customHeight="1" x14ac:dyDescent="0.25">
      <c r="B422"/>
      <c r="C422" s="83"/>
    </row>
    <row r="423" spans="2:3" ht="15.75" customHeight="1" x14ac:dyDescent="0.25">
      <c r="B423"/>
      <c r="C423" s="83"/>
    </row>
    <row r="424" spans="2:3" ht="15.75" customHeight="1" x14ac:dyDescent="0.25">
      <c r="B424"/>
      <c r="C424" s="83"/>
    </row>
    <row r="425" spans="2:3" ht="15.75" customHeight="1" x14ac:dyDescent="0.25">
      <c r="B425"/>
      <c r="C425" s="83"/>
    </row>
    <row r="426" spans="2:3" ht="15.75" customHeight="1" x14ac:dyDescent="0.25">
      <c r="B426"/>
      <c r="C426" s="83"/>
    </row>
    <row r="427" spans="2:3" ht="15.75" customHeight="1" x14ac:dyDescent="0.25">
      <c r="B427"/>
      <c r="C427" s="83"/>
    </row>
    <row r="428" spans="2:3" ht="15.75" customHeight="1" x14ac:dyDescent="0.25">
      <c r="B428"/>
      <c r="C428" s="83"/>
    </row>
    <row r="429" spans="2:3" ht="15.75" customHeight="1" x14ac:dyDescent="0.25">
      <c r="B429"/>
      <c r="C429" s="83"/>
    </row>
    <row r="430" spans="2:3" ht="15.75" customHeight="1" x14ac:dyDescent="0.25">
      <c r="B430"/>
      <c r="C430" s="83"/>
    </row>
    <row r="431" spans="2:3" ht="15.75" customHeight="1" x14ac:dyDescent="0.25">
      <c r="B431"/>
      <c r="C431" s="83"/>
    </row>
    <row r="432" spans="2:3" ht="15.75" customHeight="1" x14ac:dyDescent="0.25">
      <c r="B432"/>
      <c r="C432" s="83"/>
    </row>
    <row r="433" spans="2:3" ht="15.75" customHeight="1" x14ac:dyDescent="0.25">
      <c r="B433"/>
      <c r="C433" s="83"/>
    </row>
    <row r="434" spans="2:3" ht="15.75" customHeight="1" x14ac:dyDescent="0.25">
      <c r="B434"/>
      <c r="C434" s="83"/>
    </row>
    <row r="435" spans="2:3" ht="15.75" customHeight="1" x14ac:dyDescent="0.25">
      <c r="B435"/>
      <c r="C435" s="83"/>
    </row>
    <row r="436" spans="2:3" ht="15.75" customHeight="1" x14ac:dyDescent="0.25">
      <c r="B436"/>
      <c r="C436" s="83"/>
    </row>
    <row r="437" spans="2:3" ht="15.75" customHeight="1" x14ac:dyDescent="0.25">
      <c r="B437"/>
      <c r="C437" s="83"/>
    </row>
    <row r="438" spans="2:3" ht="15.75" customHeight="1" x14ac:dyDescent="0.25">
      <c r="B438"/>
      <c r="C438" s="83"/>
    </row>
    <row r="439" spans="2:3" ht="15.75" customHeight="1" x14ac:dyDescent="0.25">
      <c r="B439"/>
      <c r="C439" s="83"/>
    </row>
    <row r="440" spans="2:3" ht="15.75" customHeight="1" x14ac:dyDescent="0.25">
      <c r="B440"/>
      <c r="C440" s="83"/>
    </row>
    <row r="441" spans="2:3" ht="15.75" customHeight="1" x14ac:dyDescent="0.25">
      <c r="B441"/>
      <c r="C441" s="83"/>
    </row>
    <row r="442" spans="2:3" ht="15.75" customHeight="1" x14ac:dyDescent="0.25">
      <c r="B442"/>
      <c r="C442" s="83"/>
    </row>
    <row r="443" spans="2:3" ht="15.75" customHeight="1" x14ac:dyDescent="0.25">
      <c r="B443"/>
      <c r="C443" s="83"/>
    </row>
    <row r="444" spans="2:3" ht="15.75" customHeight="1" x14ac:dyDescent="0.25">
      <c r="B444"/>
      <c r="C444" s="83"/>
    </row>
    <row r="445" spans="2:3" ht="15.75" customHeight="1" x14ac:dyDescent="0.25">
      <c r="B445"/>
      <c r="C445" s="83"/>
    </row>
    <row r="446" spans="2:3" ht="15.75" customHeight="1" x14ac:dyDescent="0.25">
      <c r="B446"/>
      <c r="C446" s="83"/>
    </row>
    <row r="447" spans="2:3" ht="15.75" customHeight="1" x14ac:dyDescent="0.25">
      <c r="B447"/>
      <c r="C447" s="83"/>
    </row>
    <row r="448" spans="2:3" ht="15.75" customHeight="1" x14ac:dyDescent="0.25">
      <c r="B448"/>
      <c r="C448" s="83"/>
    </row>
    <row r="449" spans="2:3" ht="15.75" customHeight="1" x14ac:dyDescent="0.25">
      <c r="B449"/>
      <c r="C449" s="83"/>
    </row>
    <row r="450" spans="2:3" ht="15.75" customHeight="1" x14ac:dyDescent="0.25">
      <c r="B450"/>
      <c r="C450" s="83"/>
    </row>
    <row r="451" spans="2:3" ht="15.75" customHeight="1" x14ac:dyDescent="0.25">
      <c r="B451"/>
      <c r="C451" s="83"/>
    </row>
    <row r="452" spans="2:3" ht="15.75" customHeight="1" x14ac:dyDescent="0.25">
      <c r="B452"/>
      <c r="C452" s="83"/>
    </row>
    <row r="453" spans="2:3" ht="15.75" customHeight="1" x14ac:dyDescent="0.25">
      <c r="B453"/>
      <c r="C453" s="83"/>
    </row>
    <row r="454" spans="2:3" ht="15.75" customHeight="1" x14ac:dyDescent="0.25">
      <c r="B454"/>
      <c r="C454" s="83"/>
    </row>
    <row r="455" spans="2:3" ht="15.75" customHeight="1" x14ac:dyDescent="0.25">
      <c r="B455"/>
      <c r="C455" s="83"/>
    </row>
    <row r="456" spans="2:3" ht="15.75" customHeight="1" x14ac:dyDescent="0.25">
      <c r="B456"/>
      <c r="C456" s="83"/>
    </row>
    <row r="457" spans="2:3" ht="15.75" customHeight="1" x14ac:dyDescent="0.25">
      <c r="B457"/>
      <c r="C457" s="83"/>
    </row>
    <row r="458" spans="2:3" ht="15.75" customHeight="1" x14ac:dyDescent="0.25">
      <c r="B458"/>
      <c r="C458" s="83"/>
    </row>
    <row r="459" spans="2:3" ht="15.75" customHeight="1" x14ac:dyDescent="0.25">
      <c r="B459"/>
      <c r="C459" s="83"/>
    </row>
    <row r="460" spans="2:3" ht="15.75" customHeight="1" x14ac:dyDescent="0.25">
      <c r="B460"/>
      <c r="C460" s="83"/>
    </row>
    <row r="461" spans="2:3" ht="15.75" customHeight="1" x14ac:dyDescent="0.25">
      <c r="B461"/>
      <c r="C461" s="83"/>
    </row>
    <row r="462" spans="2:3" ht="15.75" customHeight="1" x14ac:dyDescent="0.25">
      <c r="B462"/>
      <c r="C462" s="83"/>
    </row>
    <row r="463" spans="2:3" ht="15.75" customHeight="1" x14ac:dyDescent="0.25">
      <c r="B463"/>
      <c r="C463" s="83"/>
    </row>
    <row r="464" spans="2:3" ht="15.75" customHeight="1" x14ac:dyDescent="0.25">
      <c r="B464"/>
      <c r="C464" s="83"/>
    </row>
    <row r="465" spans="2:3" ht="15.75" customHeight="1" x14ac:dyDescent="0.25">
      <c r="B465"/>
      <c r="C465" s="83"/>
    </row>
    <row r="466" spans="2:3" ht="15.75" customHeight="1" x14ac:dyDescent="0.25">
      <c r="B466"/>
      <c r="C466" s="83"/>
    </row>
    <row r="467" spans="2:3" ht="15.75" customHeight="1" x14ac:dyDescent="0.25">
      <c r="B467"/>
      <c r="C467" s="83"/>
    </row>
    <row r="468" spans="2:3" ht="15.75" customHeight="1" x14ac:dyDescent="0.25">
      <c r="B468"/>
      <c r="C468" s="83"/>
    </row>
    <row r="469" spans="2:3" ht="15.75" customHeight="1" x14ac:dyDescent="0.25">
      <c r="B469"/>
      <c r="C469" s="83"/>
    </row>
    <row r="470" spans="2:3" ht="15.75" customHeight="1" x14ac:dyDescent="0.25">
      <c r="B470"/>
      <c r="C470" s="83"/>
    </row>
    <row r="471" spans="2:3" ht="15.75" customHeight="1" x14ac:dyDescent="0.25">
      <c r="B471"/>
      <c r="C471" s="83"/>
    </row>
    <row r="472" spans="2:3" ht="15.75" customHeight="1" x14ac:dyDescent="0.25">
      <c r="B472"/>
      <c r="C472" s="83"/>
    </row>
    <row r="473" spans="2:3" ht="15.75" customHeight="1" x14ac:dyDescent="0.25">
      <c r="B473"/>
      <c r="C473" s="83"/>
    </row>
    <row r="474" spans="2:3" ht="15.75" customHeight="1" x14ac:dyDescent="0.25">
      <c r="B474"/>
      <c r="C474" s="83"/>
    </row>
    <row r="475" spans="2:3" ht="15.75" customHeight="1" x14ac:dyDescent="0.25">
      <c r="B475"/>
      <c r="C475" s="83"/>
    </row>
    <row r="476" spans="2:3" ht="15.75" customHeight="1" x14ac:dyDescent="0.25">
      <c r="B476"/>
      <c r="C476" s="83"/>
    </row>
    <row r="477" spans="2:3" ht="15.75" customHeight="1" x14ac:dyDescent="0.25">
      <c r="B477"/>
      <c r="C477" s="83"/>
    </row>
    <row r="478" spans="2:3" ht="15.75" customHeight="1" x14ac:dyDescent="0.25">
      <c r="B478"/>
      <c r="C478" s="83"/>
    </row>
    <row r="479" spans="2:3" ht="15.75" customHeight="1" x14ac:dyDescent="0.25">
      <c r="B479"/>
      <c r="C479" s="83"/>
    </row>
    <row r="480" spans="2:3" ht="15.75" customHeight="1" x14ac:dyDescent="0.25">
      <c r="B480"/>
      <c r="C480" s="83"/>
    </row>
    <row r="481" spans="2:3" ht="15.75" customHeight="1" x14ac:dyDescent="0.25">
      <c r="B481"/>
      <c r="C481" s="83"/>
    </row>
    <row r="482" spans="2:3" ht="15.75" customHeight="1" x14ac:dyDescent="0.25">
      <c r="B482"/>
      <c r="C482" s="83"/>
    </row>
    <row r="483" spans="2:3" ht="15.75" customHeight="1" x14ac:dyDescent="0.25">
      <c r="B483"/>
      <c r="C483" s="83"/>
    </row>
    <row r="484" spans="2:3" ht="15.75" customHeight="1" x14ac:dyDescent="0.25">
      <c r="B484"/>
      <c r="C484" s="83"/>
    </row>
    <row r="485" spans="2:3" ht="15.75" customHeight="1" x14ac:dyDescent="0.25">
      <c r="B485"/>
      <c r="C485" s="83"/>
    </row>
    <row r="486" spans="2:3" ht="15.75" customHeight="1" x14ac:dyDescent="0.25">
      <c r="B486"/>
      <c r="C486" s="83"/>
    </row>
    <row r="487" spans="2:3" ht="15.75" customHeight="1" x14ac:dyDescent="0.25">
      <c r="B487"/>
      <c r="C487" s="83"/>
    </row>
    <row r="488" spans="2:3" ht="15.75" customHeight="1" x14ac:dyDescent="0.25">
      <c r="B488"/>
      <c r="C488" s="83"/>
    </row>
    <row r="489" spans="2:3" ht="15.75" customHeight="1" x14ac:dyDescent="0.25">
      <c r="B489"/>
      <c r="C489" s="83"/>
    </row>
    <row r="490" spans="2:3" ht="15.75" customHeight="1" x14ac:dyDescent="0.25">
      <c r="B490"/>
      <c r="C490" s="83"/>
    </row>
    <row r="491" spans="2:3" ht="15.75" customHeight="1" x14ac:dyDescent="0.25">
      <c r="B491"/>
      <c r="C491" s="83"/>
    </row>
    <row r="492" spans="2:3" ht="15.75" customHeight="1" x14ac:dyDescent="0.25">
      <c r="B492"/>
      <c r="C492" s="83"/>
    </row>
    <row r="493" spans="2:3" ht="15.75" customHeight="1" x14ac:dyDescent="0.25">
      <c r="B493"/>
      <c r="C493" s="83"/>
    </row>
    <row r="494" spans="2:3" ht="15.75" customHeight="1" x14ac:dyDescent="0.25">
      <c r="B494"/>
      <c r="C494" s="83"/>
    </row>
    <row r="495" spans="2:3" ht="15.75" customHeight="1" x14ac:dyDescent="0.25">
      <c r="B495"/>
      <c r="C495" s="83"/>
    </row>
    <row r="496" spans="2:3" ht="15.75" customHeight="1" x14ac:dyDescent="0.25">
      <c r="B496"/>
      <c r="C496" s="83"/>
    </row>
    <row r="497" spans="2:3" ht="15.75" customHeight="1" x14ac:dyDescent="0.25">
      <c r="B497"/>
      <c r="C497" s="83"/>
    </row>
    <row r="498" spans="2:3" ht="15.75" customHeight="1" x14ac:dyDescent="0.25">
      <c r="B498"/>
      <c r="C498" s="83"/>
    </row>
    <row r="499" spans="2:3" ht="15.75" customHeight="1" x14ac:dyDescent="0.25">
      <c r="B499"/>
      <c r="C499" s="83"/>
    </row>
    <row r="500" spans="2:3" ht="15.75" customHeight="1" x14ac:dyDescent="0.25">
      <c r="B500"/>
      <c r="C500" s="83"/>
    </row>
    <row r="501" spans="2:3" ht="15.75" customHeight="1" x14ac:dyDescent="0.25">
      <c r="B501"/>
      <c r="C501" s="83"/>
    </row>
    <row r="502" spans="2:3" ht="15.75" customHeight="1" x14ac:dyDescent="0.25">
      <c r="B502"/>
      <c r="C502" s="83"/>
    </row>
    <row r="503" spans="2:3" ht="15.75" customHeight="1" x14ac:dyDescent="0.25">
      <c r="B503"/>
      <c r="C503" s="83"/>
    </row>
    <row r="504" spans="2:3" ht="15.75" customHeight="1" x14ac:dyDescent="0.25">
      <c r="B504"/>
      <c r="C504" s="83"/>
    </row>
    <row r="505" spans="2:3" ht="15.75" customHeight="1" x14ac:dyDescent="0.25">
      <c r="B505"/>
      <c r="C505" s="83"/>
    </row>
    <row r="506" spans="2:3" ht="15.75" customHeight="1" x14ac:dyDescent="0.25">
      <c r="B506"/>
      <c r="C506" s="83"/>
    </row>
    <row r="507" spans="2:3" ht="15.75" customHeight="1" x14ac:dyDescent="0.25">
      <c r="B507"/>
      <c r="C507" s="83"/>
    </row>
    <row r="508" spans="2:3" ht="15.75" customHeight="1" x14ac:dyDescent="0.25">
      <c r="B508"/>
      <c r="C508" s="83"/>
    </row>
    <row r="509" spans="2:3" ht="15.75" customHeight="1" x14ac:dyDescent="0.25">
      <c r="B509"/>
      <c r="C509" s="83"/>
    </row>
    <row r="510" spans="2:3" ht="15.75" customHeight="1" x14ac:dyDescent="0.25">
      <c r="B510"/>
      <c r="C510" s="83"/>
    </row>
    <row r="511" spans="2:3" ht="15.75" customHeight="1" x14ac:dyDescent="0.25">
      <c r="B511"/>
      <c r="C511" s="83"/>
    </row>
    <row r="512" spans="2:3" ht="15.75" customHeight="1" x14ac:dyDescent="0.25">
      <c r="B512"/>
      <c r="C512" s="83"/>
    </row>
    <row r="513" spans="2:3" ht="15.75" customHeight="1" x14ac:dyDescent="0.25">
      <c r="B513"/>
      <c r="C513" s="83"/>
    </row>
    <row r="514" spans="2:3" ht="15.75" customHeight="1" x14ac:dyDescent="0.25">
      <c r="B514"/>
      <c r="C514" s="83"/>
    </row>
    <row r="515" spans="2:3" ht="15.75" customHeight="1" x14ac:dyDescent="0.25">
      <c r="B515"/>
      <c r="C515" s="83"/>
    </row>
    <row r="516" spans="2:3" ht="15.75" customHeight="1" x14ac:dyDescent="0.25">
      <c r="B516"/>
      <c r="C516" s="83"/>
    </row>
    <row r="517" spans="2:3" ht="15.75" customHeight="1" x14ac:dyDescent="0.25">
      <c r="B517"/>
      <c r="C517" s="83"/>
    </row>
    <row r="518" spans="2:3" ht="15.75" customHeight="1" x14ac:dyDescent="0.25">
      <c r="B518"/>
      <c r="C518" s="83"/>
    </row>
    <row r="519" spans="2:3" ht="15.75" customHeight="1" x14ac:dyDescent="0.25">
      <c r="B519"/>
      <c r="C519" s="83"/>
    </row>
    <row r="520" spans="2:3" ht="15.75" customHeight="1" x14ac:dyDescent="0.25">
      <c r="B520"/>
      <c r="C520" s="83"/>
    </row>
    <row r="521" spans="2:3" ht="15.75" customHeight="1" x14ac:dyDescent="0.25">
      <c r="B521"/>
      <c r="C521" s="83"/>
    </row>
    <row r="522" spans="2:3" ht="15.75" customHeight="1" x14ac:dyDescent="0.25">
      <c r="B522"/>
      <c r="C522" s="83"/>
    </row>
    <row r="523" spans="2:3" ht="15.75" customHeight="1" x14ac:dyDescent="0.25">
      <c r="B523"/>
      <c r="C523" s="83"/>
    </row>
    <row r="524" spans="2:3" ht="15.75" customHeight="1" x14ac:dyDescent="0.25">
      <c r="B524"/>
      <c r="C524" s="83"/>
    </row>
    <row r="525" spans="2:3" ht="15.75" customHeight="1" x14ac:dyDescent="0.25">
      <c r="B525"/>
      <c r="C525" s="83"/>
    </row>
    <row r="526" spans="2:3" ht="15.75" customHeight="1" x14ac:dyDescent="0.25">
      <c r="B526"/>
      <c r="C526" s="83"/>
    </row>
    <row r="527" spans="2:3" ht="15.75" customHeight="1" x14ac:dyDescent="0.25">
      <c r="B527"/>
      <c r="C527" s="83"/>
    </row>
    <row r="528" spans="2:3" ht="15.75" customHeight="1" x14ac:dyDescent="0.25">
      <c r="B528"/>
      <c r="C528" s="83"/>
    </row>
    <row r="529" spans="2:3" ht="15.75" customHeight="1" x14ac:dyDescent="0.25">
      <c r="B529"/>
      <c r="C529" s="83"/>
    </row>
    <row r="530" spans="2:3" ht="15.75" customHeight="1" x14ac:dyDescent="0.25">
      <c r="B530"/>
      <c r="C530" s="83"/>
    </row>
    <row r="531" spans="2:3" ht="15.75" customHeight="1" x14ac:dyDescent="0.25">
      <c r="B531"/>
      <c r="C531" s="83"/>
    </row>
    <row r="532" spans="2:3" ht="15.75" customHeight="1" x14ac:dyDescent="0.25">
      <c r="B532"/>
      <c r="C532" s="83"/>
    </row>
    <row r="533" spans="2:3" ht="15.75" customHeight="1" x14ac:dyDescent="0.25">
      <c r="B533"/>
      <c r="C533" s="83"/>
    </row>
    <row r="534" spans="2:3" ht="15.75" customHeight="1" x14ac:dyDescent="0.25">
      <c r="B534"/>
      <c r="C534" s="83"/>
    </row>
    <row r="535" spans="2:3" ht="15.75" customHeight="1" x14ac:dyDescent="0.25">
      <c r="B535"/>
      <c r="C535" s="83"/>
    </row>
    <row r="536" spans="2:3" ht="15.75" customHeight="1" x14ac:dyDescent="0.25">
      <c r="B536"/>
      <c r="C536" s="83"/>
    </row>
    <row r="537" spans="2:3" ht="15.75" customHeight="1" x14ac:dyDescent="0.25">
      <c r="B537"/>
      <c r="C537" s="83"/>
    </row>
    <row r="538" spans="2:3" ht="15.75" customHeight="1" x14ac:dyDescent="0.25">
      <c r="B538"/>
      <c r="C538" s="83"/>
    </row>
    <row r="539" spans="2:3" ht="15.75" customHeight="1" x14ac:dyDescent="0.25">
      <c r="B539"/>
      <c r="C539" s="83"/>
    </row>
    <row r="540" spans="2:3" ht="15.75" customHeight="1" x14ac:dyDescent="0.25">
      <c r="B540"/>
      <c r="C540" s="83"/>
    </row>
    <row r="541" spans="2:3" ht="15.75" customHeight="1" x14ac:dyDescent="0.25">
      <c r="B541"/>
      <c r="C541" s="83"/>
    </row>
    <row r="542" spans="2:3" ht="15.75" customHeight="1" x14ac:dyDescent="0.25">
      <c r="B542"/>
      <c r="C542" s="83"/>
    </row>
    <row r="543" spans="2:3" ht="15.75" customHeight="1" x14ac:dyDescent="0.25">
      <c r="B543"/>
      <c r="C543" s="83"/>
    </row>
    <row r="544" spans="2:3" ht="15.75" customHeight="1" x14ac:dyDescent="0.25">
      <c r="B544"/>
      <c r="C544" s="83"/>
    </row>
    <row r="545" spans="2:3" ht="15.75" customHeight="1" x14ac:dyDescent="0.25">
      <c r="B545"/>
      <c r="C545" s="83"/>
    </row>
    <row r="546" spans="2:3" ht="15.75" customHeight="1" x14ac:dyDescent="0.25">
      <c r="B546"/>
      <c r="C546" s="83"/>
    </row>
    <row r="547" spans="2:3" ht="15.75" customHeight="1" x14ac:dyDescent="0.25">
      <c r="B547"/>
      <c r="C547" s="83"/>
    </row>
    <row r="548" spans="2:3" ht="15.75" customHeight="1" x14ac:dyDescent="0.25">
      <c r="B548"/>
      <c r="C548" s="83"/>
    </row>
    <row r="549" spans="2:3" ht="15.75" customHeight="1" x14ac:dyDescent="0.25">
      <c r="B549"/>
      <c r="C549" s="83"/>
    </row>
    <row r="550" spans="2:3" ht="15.75" customHeight="1" x14ac:dyDescent="0.25">
      <c r="B550"/>
      <c r="C550" s="83"/>
    </row>
    <row r="551" spans="2:3" ht="15.75" customHeight="1" x14ac:dyDescent="0.25">
      <c r="B551"/>
      <c r="C551" s="83"/>
    </row>
    <row r="552" spans="2:3" ht="15.75" customHeight="1" x14ac:dyDescent="0.25">
      <c r="B552"/>
      <c r="C552" s="83"/>
    </row>
    <row r="553" spans="2:3" ht="15.75" customHeight="1" x14ac:dyDescent="0.25">
      <c r="B553"/>
      <c r="C553" s="83"/>
    </row>
    <row r="554" spans="2:3" ht="15.75" customHeight="1" x14ac:dyDescent="0.25">
      <c r="B554"/>
      <c r="C554" s="83"/>
    </row>
    <row r="555" spans="2:3" ht="15.75" customHeight="1" x14ac:dyDescent="0.25">
      <c r="B555"/>
      <c r="C555" s="83"/>
    </row>
    <row r="556" spans="2:3" ht="15.75" customHeight="1" x14ac:dyDescent="0.25">
      <c r="B556"/>
      <c r="C556" s="83"/>
    </row>
    <row r="557" spans="2:3" ht="15.75" customHeight="1" x14ac:dyDescent="0.25">
      <c r="B557"/>
      <c r="C557" s="83"/>
    </row>
    <row r="558" spans="2:3" ht="15.75" customHeight="1" x14ac:dyDescent="0.25">
      <c r="B558"/>
      <c r="C558" s="83"/>
    </row>
    <row r="559" spans="2:3" ht="15.75" customHeight="1" x14ac:dyDescent="0.25">
      <c r="B559"/>
      <c r="C559" s="83"/>
    </row>
    <row r="560" spans="2:3" ht="15.75" customHeight="1" x14ac:dyDescent="0.25">
      <c r="B560"/>
      <c r="C560" s="83"/>
    </row>
    <row r="561" spans="2:3" ht="15.75" customHeight="1" x14ac:dyDescent="0.25">
      <c r="B561"/>
      <c r="C561" s="83"/>
    </row>
    <row r="562" spans="2:3" ht="15.75" customHeight="1" x14ac:dyDescent="0.25">
      <c r="B562"/>
      <c r="C562" s="83"/>
    </row>
    <row r="563" spans="2:3" ht="15.75" customHeight="1" x14ac:dyDescent="0.25">
      <c r="B563"/>
      <c r="C563" s="83"/>
    </row>
    <row r="564" spans="2:3" ht="15.75" customHeight="1" x14ac:dyDescent="0.25">
      <c r="B564"/>
      <c r="C564" s="83"/>
    </row>
    <row r="565" spans="2:3" ht="15.75" customHeight="1" x14ac:dyDescent="0.25">
      <c r="B565"/>
      <c r="C565" s="83"/>
    </row>
    <row r="566" spans="2:3" ht="15.75" customHeight="1" x14ac:dyDescent="0.25">
      <c r="B566"/>
      <c r="C566" s="83"/>
    </row>
    <row r="567" spans="2:3" ht="15.75" customHeight="1" x14ac:dyDescent="0.25">
      <c r="B567"/>
      <c r="C567" s="83"/>
    </row>
    <row r="568" spans="2:3" ht="15.75" customHeight="1" x14ac:dyDescent="0.25">
      <c r="B568"/>
      <c r="C568" s="83"/>
    </row>
    <row r="569" spans="2:3" ht="15.75" customHeight="1" x14ac:dyDescent="0.25">
      <c r="B569"/>
      <c r="C569" s="83"/>
    </row>
    <row r="570" spans="2:3" ht="15.75" customHeight="1" x14ac:dyDescent="0.25">
      <c r="B570"/>
      <c r="C570" s="83"/>
    </row>
    <row r="571" spans="2:3" ht="15.75" customHeight="1" x14ac:dyDescent="0.25">
      <c r="B571"/>
      <c r="C571" s="83"/>
    </row>
    <row r="572" spans="2:3" ht="15.75" customHeight="1" x14ac:dyDescent="0.25">
      <c r="B572"/>
      <c r="C572" s="83"/>
    </row>
    <row r="573" spans="2:3" ht="15.75" customHeight="1" x14ac:dyDescent="0.25">
      <c r="B573"/>
      <c r="C573" s="83"/>
    </row>
    <row r="574" spans="2:3" ht="15.75" customHeight="1" x14ac:dyDescent="0.25">
      <c r="B574"/>
      <c r="C574" s="83"/>
    </row>
    <row r="575" spans="2:3" ht="15.75" customHeight="1" x14ac:dyDescent="0.25">
      <c r="B575"/>
      <c r="C575" s="83"/>
    </row>
    <row r="576" spans="2:3" ht="15.75" customHeight="1" x14ac:dyDescent="0.25">
      <c r="B576"/>
      <c r="C576" s="83"/>
    </row>
    <row r="577" spans="2:3" ht="15.75" customHeight="1" x14ac:dyDescent="0.25">
      <c r="B577"/>
      <c r="C577" s="83"/>
    </row>
    <row r="578" spans="2:3" ht="15.75" customHeight="1" x14ac:dyDescent="0.25">
      <c r="B578"/>
      <c r="C578" s="83"/>
    </row>
    <row r="579" spans="2:3" ht="15.75" customHeight="1" x14ac:dyDescent="0.25">
      <c r="B579"/>
      <c r="C579" s="83"/>
    </row>
    <row r="580" spans="2:3" ht="15.75" customHeight="1" x14ac:dyDescent="0.25">
      <c r="B580"/>
      <c r="C580" s="83"/>
    </row>
    <row r="581" spans="2:3" ht="15.75" customHeight="1" x14ac:dyDescent="0.25">
      <c r="B581"/>
      <c r="C581" s="83"/>
    </row>
    <row r="582" spans="2:3" ht="15.75" customHeight="1" x14ac:dyDescent="0.25">
      <c r="B582"/>
      <c r="C582" s="83"/>
    </row>
    <row r="583" spans="2:3" ht="15.75" customHeight="1" x14ac:dyDescent="0.25">
      <c r="B583"/>
      <c r="C583" s="83"/>
    </row>
    <row r="584" spans="2:3" ht="15.75" customHeight="1" x14ac:dyDescent="0.25">
      <c r="B584"/>
      <c r="C584" s="83"/>
    </row>
    <row r="585" spans="2:3" ht="15.75" customHeight="1" x14ac:dyDescent="0.25">
      <c r="B585"/>
      <c r="C585" s="83"/>
    </row>
    <row r="586" spans="2:3" ht="15.75" customHeight="1" x14ac:dyDescent="0.25">
      <c r="B586"/>
      <c r="C586" s="83"/>
    </row>
    <row r="587" spans="2:3" ht="15.75" customHeight="1" x14ac:dyDescent="0.25">
      <c r="B587"/>
      <c r="C587" s="83"/>
    </row>
    <row r="588" spans="2:3" ht="15.75" customHeight="1" x14ac:dyDescent="0.25">
      <c r="B588"/>
      <c r="C588" s="83"/>
    </row>
    <row r="589" spans="2:3" ht="15.75" customHeight="1" x14ac:dyDescent="0.25">
      <c r="B589"/>
      <c r="C589" s="83"/>
    </row>
    <row r="590" spans="2:3" ht="15.75" customHeight="1" x14ac:dyDescent="0.25">
      <c r="B590"/>
      <c r="C590" s="83"/>
    </row>
    <row r="591" spans="2:3" ht="15.75" customHeight="1" x14ac:dyDescent="0.25">
      <c r="B591"/>
      <c r="C591" s="83"/>
    </row>
    <row r="592" spans="2:3" ht="15.75" customHeight="1" x14ac:dyDescent="0.25">
      <c r="B592"/>
      <c r="C592" s="83"/>
    </row>
    <row r="593" spans="2:3" ht="15.75" customHeight="1" x14ac:dyDescent="0.25">
      <c r="B593"/>
      <c r="C593" s="83"/>
    </row>
    <row r="594" spans="2:3" ht="15.75" customHeight="1" x14ac:dyDescent="0.25">
      <c r="B594"/>
      <c r="C594" s="83"/>
    </row>
    <row r="595" spans="2:3" ht="15.75" customHeight="1" x14ac:dyDescent="0.25">
      <c r="B595"/>
      <c r="C595" s="83"/>
    </row>
    <row r="596" spans="2:3" ht="15.75" customHeight="1" x14ac:dyDescent="0.25">
      <c r="B596"/>
      <c r="C596" s="83"/>
    </row>
    <row r="597" spans="2:3" ht="15.75" customHeight="1" x14ac:dyDescent="0.25">
      <c r="B597"/>
      <c r="C597" s="83"/>
    </row>
    <row r="598" spans="2:3" ht="15.75" customHeight="1" x14ac:dyDescent="0.25">
      <c r="B598"/>
      <c r="C598" s="83"/>
    </row>
    <row r="599" spans="2:3" ht="15.75" customHeight="1" x14ac:dyDescent="0.25">
      <c r="B599"/>
      <c r="C599" s="83"/>
    </row>
    <row r="600" spans="2:3" ht="15.75" customHeight="1" x14ac:dyDescent="0.25">
      <c r="B600"/>
      <c r="C600" s="83"/>
    </row>
    <row r="601" spans="2:3" ht="15.75" customHeight="1" x14ac:dyDescent="0.25">
      <c r="B601"/>
      <c r="C601" s="83"/>
    </row>
    <row r="602" spans="2:3" ht="15.75" customHeight="1" x14ac:dyDescent="0.25">
      <c r="B602"/>
      <c r="C602" s="83"/>
    </row>
    <row r="603" spans="2:3" ht="15.75" customHeight="1" x14ac:dyDescent="0.25">
      <c r="B603"/>
      <c r="C603" s="83"/>
    </row>
    <row r="604" spans="2:3" ht="15.75" customHeight="1" x14ac:dyDescent="0.25">
      <c r="B604"/>
      <c r="C604" s="83"/>
    </row>
    <row r="605" spans="2:3" ht="15.75" customHeight="1" x14ac:dyDescent="0.25">
      <c r="B605"/>
      <c r="C605" s="83"/>
    </row>
    <row r="606" spans="2:3" ht="15.75" customHeight="1" x14ac:dyDescent="0.25">
      <c r="B606"/>
      <c r="C606" s="83"/>
    </row>
    <row r="607" spans="2:3" ht="15.75" customHeight="1" x14ac:dyDescent="0.25">
      <c r="B607"/>
      <c r="C607" s="83"/>
    </row>
    <row r="608" spans="2:3" ht="15.75" customHeight="1" x14ac:dyDescent="0.25">
      <c r="B608"/>
      <c r="C608" s="83"/>
    </row>
    <row r="609" spans="2:3" ht="15.75" customHeight="1" x14ac:dyDescent="0.25">
      <c r="B609"/>
      <c r="C609" s="83"/>
    </row>
    <row r="610" spans="2:3" ht="15.75" customHeight="1" x14ac:dyDescent="0.25">
      <c r="B610"/>
      <c r="C610" s="83"/>
    </row>
    <row r="611" spans="2:3" ht="15.75" customHeight="1" x14ac:dyDescent="0.25">
      <c r="B611"/>
      <c r="C611" s="83"/>
    </row>
    <row r="612" spans="2:3" ht="15.75" customHeight="1" x14ac:dyDescent="0.25">
      <c r="B612"/>
      <c r="C612" s="83"/>
    </row>
    <row r="613" spans="2:3" ht="15.75" customHeight="1" x14ac:dyDescent="0.25">
      <c r="B613"/>
      <c r="C613" s="83"/>
    </row>
    <row r="614" spans="2:3" ht="15.75" customHeight="1" x14ac:dyDescent="0.25">
      <c r="B614"/>
      <c r="C614" s="83"/>
    </row>
    <row r="615" spans="2:3" ht="15.75" customHeight="1" x14ac:dyDescent="0.25">
      <c r="B615"/>
      <c r="C615" s="83"/>
    </row>
    <row r="616" spans="2:3" ht="15.75" customHeight="1" x14ac:dyDescent="0.25">
      <c r="B616"/>
      <c r="C616" s="83"/>
    </row>
    <row r="617" spans="2:3" ht="15.75" customHeight="1" x14ac:dyDescent="0.25">
      <c r="B617"/>
      <c r="C617" s="83"/>
    </row>
    <row r="618" spans="2:3" ht="15.75" customHeight="1" x14ac:dyDescent="0.25">
      <c r="B618"/>
      <c r="C618" s="83"/>
    </row>
    <row r="619" spans="2:3" ht="15.75" customHeight="1" x14ac:dyDescent="0.25">
      <c r="B619"/>
      <c r="C619" s="83"/>
    </row>
    <row r="620" spans="2:3" ht="15.75" customHeight="1" x14ac:dyDescent="0.25">
      <c r="B620"/>
      <c r="C620" s="83"/>
    </row>
    <row r="621" spans="2:3" ht="15.75" customHeight="1" x14ac:dyDescent="0.25">
      <c r="B621"/>
      <c r="C621" s="83"/>
    </row>
    <row r="622" spans="2:3" ht="15.75" customHeight="1" x14ac:dyDescent="0.25">
      <c r="B622"/>
      <c r="C622" s="83"/>
    </row>
    <row r="623" spans="2:3" ht="15.75" customHeight="1" x14ac:dyDescent="0.25">
      <c r="B623"/>
      <c r="C623" s="83"/>
    </row>
    <row r="624" spans="2:3" ht="15.75" customHeight="1" x14ac:dyDescent="0.25">
      <c r="B624"/>
      <c r="C624" s="83"/>
    </row>
    <row r="625" spans="2:3" ht="15.75" customHeight="1" x14ac:dyDescent="0.25">
      <c r="B625"/>
      <c r="C625" s="83"/>
    </row>
    <row r="626" spans="2:3" ht="15.75" customHeight="1" x14ac:dyDescent="0.25">
      <c r="B626"/>
      <c r="C626" s="83"/>
    </row>
    <row r="627" spans="2:3" ht="15.75" customHeight="1" x14ac:dyDescent="0.25">
      <c r="B627"/>
      <c r="C627" s="83"/>
    </row>
    <row r="628" spans="2:3" ht="15.75" customHeight="1" x14ac:dyDescent="0.25">
      <c r="B628"/>
      <c r="C628" s="83"/>
    </row>
    <row r="629" spans="2:3" ht="15.75" customHeight="1" x14ac:dyDescent="0.25">
      <c r="B629"/>
      <c r="C629" s="83"/>
    </row>
    <row r="630" spans="2:3" ht="15.75" customHeight="1" x14ac:dyDescent="0.25">
      <c r="B630"/>
      <c r="C630" s="83"/>
    </row>
    <row r="631" spans="2:3" ht="15.75" customHeight="1" x14ac:dyDescent="0.25">
      <c r="B631"/>
      <c r="C631" s="83"/>
    </row>
    <row r="632" spans="2:3" ht="15.75" customHeight="1" x14ac:dyDescent="0.25">
      <c r="B632"/>
      <c r="C632" s="83"/>
    </row>
    <row r="633" spans="2:3" ht="15.75" customHeight="1" x14ac:dyDescent="0.25">
      <c r="B633"/>
      <c r="C633" s="83"/>
    </row>
    <row r="634" spans="2:3" ht="15.75" customHeight="1" x14ac:dyDescent="0.25">
      <c r="B634"/>
      <c r="C634" s="83"/>
    </row>
    <row r="635" spans="2:3" ht="15.75" customHeight="1" x14ac:dyDescent="0.25">
      <c r="B635"/>
      <c r="C635" s="83"/>
    </row>
    <row r="636" spans="2:3" ht="15.75" customHeight="1" x14ac:dyDescent="0.25">
      <c r="B636"/>
      <c r="C636" s="83"/>
    </row>
    <row r="637" spans="2:3" ht="15.75" customHeight="1" x14ac:dyDescent="0.25">
      <c r="B637"/>
      <c r="C637" s="83"/>
    </row>
    <row r="638" spans="2:3" ht="15.75" customHeight="1" x14ac:dyDescent="0.25">
      <c r="B638"/>
      <c r="C638" s="83"/>
    </row>
    <row r="639" spans="2:3" ht="15.75" customHeight="1" x14ac:dyDescent="0.25">
      <c r="B639"/>
      <c r="C639" s="83"/>
    </row>
    <row r="640" spans="2:3" ht="15.75" customHeight="1" x14ac:dyDescent="0.25">
      <c r="B640"/>
      <c r="C640" s="83"/>
    </row>
    <row r="641" spans="2:3" ht="15.75" customHeight="1" x14ac:dyDescent="0.25">
      <c r="B641"/>
      <c r="C641" s="83"/>
    </row>
    <row r="642" spans="2:3" ht="15.75" customHeight="1" x14ac:dyDescent="0.25">
      <c r="B642"/>
      <c r="C642" s="83"/>
    </row>
    <row r="643" spans="2:3" ht="15.75" customHeight="1" x14ac:dyDescent="0.25">
      <c r="B643"/>
      <c r="C643" s="83"/>
    </row>
    <row r="644" spans="2:3" ht="15.75" customHeight="1" x14ac:dyDescent="0.25">
      <c r="B644"/>
      <c r="C644" s="83"/>
    </row>
    <row r="645" spans="2:3" ht="15.75" customHeight="1" x14ac:dyDescent="0.25">
      <c r="B645"/>
      <c r="C645" s="83"/>
    </row>
    <row r="646" spans="2:3" ht="15.75" customHeight="1" x14ac:dyDescent="0.25">
      <c r="B646"/>
      <c r="C646" s="83"/>
    </row>
    <row r="647" spans="2:3" ht="15.75" customHeight="1" x14ac:dyDescent="0.25">
      <c r="B647"/>
      <c r="C647" s="83"/>
    </row>
    <row r="648" spans="2:3" ht="15.75" customHeight="1" x14ac:dyDescent="0.25">
      <c r="B648"/>
      <c r="C648" s="83"/>
    </row>
    <row r="649" spans="2:3" ht="15.75" customHeight="1" x14ac:dyDescent="0.25">
      <c r="B649"/>
      <c r="C649" s="83"/>
    </row>
    <row r="650" spans="2:3" ht="15.75" customHeight="1" x14ac:dyDescent="0.25">
      <c r="B650"/>
      <c r="C650" s="83"/>
    </row>
    <row r="651" spans="2:3" ht="15.75" customHeight="1" x14ac:dyDescent="0.25">
      <c r="B651"/>
      <c r="C651" s="83"/>
    </row>
    <row r="652" spans="2:3" ht="15.75" customHeight="1" x14ac:dyDescent="0.25">
      <c r="B652"/>
      <c r="C652" s="83"/>
    </row>
    <row r="653" spans="2:3" ht="15.75" customHeight="1" x14ac:dyDescent="0.25">
      <c r="B653"/>
      <c r="C653" s="83"/>
    </row>
    <row r="654" spans="2:3" ht="15.75" customHeight="1" x14ac:dyDescent="0.25">
      <c r="B654"/>
      <c r="C654" s="83"/>
    </row>
    <row r="655" spans="2:3" ht="15.75" customHeight="1" x14ac:dyDescent="0.25">
      <c r="B655"/>
      <c r="C655" s="83"/>
    </row>
    <row r="656" spans="2:3" ht="15.75" customHeight="1" x14ac:dyDescent="0.25">
      <c r="B656"/>
      <c r="C656" s="83"/>
    </row>
    <row r="657" spans="2:3" ht="15.75" customHeight="1" x14ac:dyDescent="0.25">
      <c r="B657"/>
      <c r="C657" s="83"/>
    </row>
    <row r="658" spans="2:3" ht="15.75" customHeight="1" x14ac:dyDescent="0.25">
      <c r="B658"/>
      <c r="C658" s="83"/>
    </row>
    <row r="659" spans="2:3" ht="15.75" customHeight="1" x14ac:dyDescent="0.25">
      <c r="B659"/>
      <c r="C659" s="83"/>
    </row>
    <row r="660" spans="2:3" ht="15.75" customHeight="1" x14ac:dyDescent="0.25">
      <c r="B660"/>
      <c r="C660" s="83"/>
    </row>
    <row r="661" spans="2:3" ht="15.75" customHeight="1" x14ac:dyDescent="0.25">
      <c r="B661"/>
      <c r="C661" s="83"/>
    </row>
    <row r="662" spans="2:3" ht="15.75" customHeight="1" x14ac:dyDescent="0.25">
      <c r="B662"/>
      <c r="C662" s="83"/>
    </row>
    <row r="663" spans="2:3" ht="15.75" customHeight="1" x14ac:dyDescent="0.25">
      <c r="B663"/>
      <c r="C663" s="83"/>
    </row>
    <row r="664" spans="2:3" ht="15.75" customHeight="1" x14ac:dyDescent="0.25">
      <c r="B664"/>
      <c r="C664" s="83"/>
    </row>
    <row r="665" spans="2:3" ht="15.75" customHeight="1" x14ac:dyDescent="0.25">
      <c r="B665"/>
      <c r="C665" s="83"/>
    </row>
    <row r="666" spans="2:3" ht="15.75" customHeight="1" x14ac:dyDescent="0.25">
      <c r="B666"/>
      <c r="C666" s="83"/>
    </row>
    <row r="667" spans="2:3" ht="15.75" customHeight="1" x14ac:dyDescent="0.25">
      <c r="B667"/>
      <c r="C667" s="83"/>
    </row>
    <row r="668" spans="2:3" ht="15.75" customHeight="1" x14ac:dyDescent="0.25">
      <c r="B668"/>
      <c r="C668" s="83"/>
    </row>
    <row r="669" spans="2:3" ht="15.75" customHeight="1" x14ac:dyDescent="0.25">
      <c r="B669"/>
      <c r="C669" s="83"/>
    </row>
    <row r="670" spans="2:3" ht="15.75" customHeight="1" x14ac:dyDescent="0.25">
      <c r="B670"/>
      <c r="C670" s="83"/>
    </row>
    <row r="671" spans="2:3" ht="15.75" customHeight="1" x14ac:dyDescent="0.25">
      <c r="B671"/>
      <c r="C671" s="83"/>
    </row>
    <row r="672" spans="2:3" ht="15.75" customHeight="1" x14ac:dyDescent="0.25">
      <c r="B672"/>
      <c r="C672" s="83"/>
    </row>
    <row r="673" spans="2:3" ht="15.75" customHeight="1" x14ac:dyDescent="0.25">
      <c r="B673"/>
      <c r="C673" s="83"/>
    </row>
    <row r="674" spans="2:3" ht="15.75" customHeight="1" x14ac:dyDescent="0.25">
      <c r="B674"/>
      <c r="C674" s="83"/>
    </row>
    <row r="675" spans="2:3" ht="15.75" customHeight="1" x14ac:dyDescent="0.25">
      <c r="B675"/>
      <c r="C675" s="83"/>
    </row>
    <row r="676" spans="2:3" ht="15.75" customHeight="1" x14ac:dyDescent="0.25">
      <c r="B676"/>
      <c r="C676" s="83"/>
    </row>
    <row r="677" spans="2:3" ht="15.75" customHeight="1" x14ac:dyDescent="0.25">
      <c r="B677"/>
      <c r="C677" s="83"/>
    </row>
    <row r="678" spans="2:3" ht="15.75" customHeight="1" x14ac:dyDescent="0.25">
      <c r="B678"/>
      <c r="C678" s="83"/>
    </row>
    <row r="679" spans="2:3" ht="15.75" customHeight="1" x14ac:dyDescent="0.25">
      <c r="B679"/>
      <c r="C679" s="83"/>
    </row>
    <row r="680" spans="2:3" ht="15.75" customHeight="1" x14ac:dyDescent="0.25">
      <c r="B680"/>
      <c r="C680" s="83"/>
    </row>
    <row r="681" spans="2:3" ht="15.75" customHeight="1" x14ac:dyDescent="0.25">
      <c r="B681"/>
      <c r="C681" s="83"/>
    </row>
    <row r="682" spans="2:3" ht="15.75" customHeight="1" x14ac:dyDescent="0.25">
      <c r="B682"/>
      <c r="C682" s="83"/>
    </row>
    <row r="683" spans="2:3" ht="15.75" customHeight="1" x14ac:dyDescent="0.25">
      <c r="B683"/>
      <c r="C683" s="83"/>
    </row>
    <row r="684" spans="2:3" ht="15.75" customHeight="1" x14ac:dyDescent="0.25">
      <c r="B684"/>
      <c r="C684" s="83"/>
    </row>
    <row r="685" spans="2:3" ht="15.75" customHeight="1" x14ac:dyDescent="0.25">
      <c r="B685"/>
      <c r="C685" s="83"/>
    </row>
    <row r="686" spans="2:3" ht="15.75" customHeight="1" x14ac:dyDescent="0.25">
      <c r="B686"/>
      <c r="C686" s="83"/>
    </row>
    <row r="687" spans="2:3" ht="15.75" customHeight="1" x14ac:dyDescent="0.25">
      <c r="B687"/>
      <c r="C687" s="83"/>
    </row>
    <row r="688" spans="2:3" ht="15.75" customHeight="1" x14ac:dyDescent="0.25">
      <c r="B688"/>
      <c r="C688" s="83"/>
    </row>
    <row r="689" spans="2:3" ht="15.75" customHeight="1" x14ac:dyDescent="0.25">
      <c r="B689"/>
      <c r="C689" s="83"/>
    </row>
    <row r="690" spans="2:3" ht="15.75" customHeight="1" x14ac:dyDescent="0.25">
      <c r="B690"/>
      <c r="C690" s="83"/>
    </row>
    <row r="691" spans="2:3" ht="15.75" customHeight="1" x14ac:dyDescent="0.25">
      <c r="B691"/>
      <c r="C691" s="83"/>
    </row>
    <row r="692" spans="2:3" ht="15.75" customHeight="1" x14ac:dyDescent="0.25">
      <c r="B692"/>
      <c r="C692" s="83"/>
    </row>
    <row r="693" spans="2:3" ht="15.75" customHeight="1" x14ac:dyDescent="0.25">
      <c r="B693"/>
      <c r="C693" s="83"/>
    </row>
    <row r="694" spans="2:3" ht="15.75" customHeight="1" x14ac:dyDescent="0.25">
      <c r="B694"/>
      <c r="C694" s="83"/>
    </row>
    <row r="695" spans="2:3" ht="15.75" customHeight="1" x14ac:dyDescent="0.25">
      <c r="B695"/>
      <c r="C695" s="83"/>
    </row>
    <row r="696" spans="2:3" ht="15.75" customHeight="1" x14ac:dyDescent="0.25">
      <c r="B696"/>
      <c r="C696" s="83"/>
    </row>
    <row r="697" spans="2:3" ht="15.75" customHeight="1" x14ac:dyDescent="0.25">
      <c r="B697"/>
      <c r="C697" s="83"/>
    </row>
    <row r="698" spans="2:3" ht="15.75" customHeight="1" x14ac:dyDescent="0.25">
      <c r="B698"/>
      <c r="C698" s="83"/>
    </row>
    <row r="699" spans="2:3" ht="15.75" customHeight="1" x14ac:dyDescent="0.25">
      <c r="B699"/>
      <c r="C699" s="83"/>
    </row>
    <row r="700" spans="2:3" ht="15.75" customHeight="1" x14ac:dyDescent="0.25">
      <c r="B700"/>
      <c r="C700" s="83"/>
    </row>
    <row r="701" spans="2:3" ht="15.75" customHeight="1" x14ac:dyDescent="0.25">
      <c r="B701"/>
      <c r="C701" s="83"/>
    </row>
    <row r="702" spans="2:3" ht="15.75" customHeight="1" x14ac:dyDescent="0.25">
      <c r="B702"/>
      <c r="C702" s="83"/>
    </row>
    <row r="703" spans="2:3" ht="15.75" customHeight="1" x14ac:dyDescent="0.25">
      <c r="B703"/>
      <c r="C703" s="83"/>
    </row>
    <row r="704" spans="2:3" ht="15.75" customHeight="1" x14ac:dyDescent="0.25">
      <c r="B704"/>
      <c r="C704" s="83"/>
    </row>
    <row r="705" spans="2:3" ht="15.75" customHeight="1" x14ac:dyDescent="0.25">
      <c r="B705"/>
      <c r="C705" s="83"/>
    </row>
    <row r="706" spans="2:3" ht="15.75" customHeight="1" x14ac:dyDescent="0.25">
      <c r="B706"/>
      <c r="C706" s="83"/>
    </row>
    <row r="707" spans="2:3" ht="15.75" customHeight="1" x14ac:dyDescent="0.25">
      <c r="B707"/>
      <c r="C707" s="83"/>
    </row>
    <row r="708" spans="2:3" ht="15.75" customHeight="1" x14ac:dyDescent="0.25">
      <c r="B708"/>
      <c r="C708" s="83"/>
    </row>
    <row r="709" spans="2:3" ht="15.75" customHeight="1" x14ac:dyDescent="0.25">
      <c r="B709"/>
      <c r="C709" s="83"/>
    </row>
    <row r="710" spans="2:3" ht="15.75" customHeight="1" x14ac:dyDescent="0.25">
      <c r="B710"/>
      <c r="C710" s="83"/>
    </row>
    <row r="711" spans="2:3" ht="15.75" customHeight="1" x14ac:dyDescent="0.25">
      <c r="B711"/>
      <c r="C711" s="83"/>
    </row>
    <row r="712" spans="2:3" ht="15.75" customHeight="1" x14ac:dyDescent="0.25">
      <c r="B712"/>
      <c r="C712" s="83"/>
    </row>
    <row r="713" spans="2:3" ht="15.75" customHeight="1" x14ac:dyDescent="0.25">
      <c r="B713"/>
      <c r="C713" s="83"/>
    </row>
    <row r="714" spans="2:3" ht="15.75" customHeight="1" x14ac:dyDescent="0.25">
      <c r="B714"/>
      <c r="C714" s="83"/>
    </row>
    <row r="715" spans="2:3" ht="15.75" customHeight="1" x14ac:dyDescent="0.25">
      <c r="B715"/>
      <c r="C715" s="83"/>
    </row>
    <row r="716" spans="2:3" ht="15.75" customHeight="1" x14ac:dyDescent="0.25">
      <c r="B716"/>
      <c r="C716" s="83"/>
    </row>
    <row r="717" spans="2:3" ht="15.75" customHeight="1" x14ac:dyDescent="0.25">
      <c r="B717"/>
      <c r="C717" s="83"/>
    </row>
    <row r="718" spans="2:3" ht="15.75" customHeight="1" x14ac:dyDescent="0.25">
      <c r="B718"/>
      <c r="C718" s="83"/>
    </row>
    <row r="719" spans="2:3" ht="15.75" customHeight="1" x14ac:dyDescent="0.25">
      <c r="B719"/>
      <c r="C719" s="83"/>
    </row>
    <row r="720" spans="2:3" ht="15.75" customHeight="1" x14ac:dyDescent="0.25">
      <c r="B720"/>
      <c r="C720" s="83"/>
    </row>
    <row r="721" spans="2:3" ht="15.75" customHeight="1" x14ac:dyDescent="0.25">
      <c r="B721"/>
      <c r="C721" s="83"/>
    </row>
    <row r="722" spans="2:3" ht="15.75" customHeight="1" x14ac:dyDescent="0.25">
      <c r="B722"/>
      <c r="C722" s="83"/>
    </row>
    <row r="723" spans="2:3" ht="15.75" customHeight="1" x14ac:dyDescent="0.25">
      <c r="B723"/>
      <c r="C723" s="83"/>
    </row>
    <row r="724" spans="2:3" ht="15.75" customHeight="1" x14ac:dyDescent="0.25">
      <c r="B724"/>
      <c r="C724" s="83"/>
    </row>
    <row r="725" spans="2:3" ht="15.75" customHeight="1" x14ac:dyDescent="0.25">
      <c r="B725"/>
      <c r="C725" s="83"/>
    </row>
    <row r="726" spans="2:3" ht="15.75" customHeight="1" x14ac:dyDescent="0.25">
      <c r="B726"/>
      <c r="C726" s="83"/>
    </row>
    <row r="727" spans="2:3" ht="15.75" customHeight="1" x14ac:dyDescent="0.25">
      <c r="B727"/>
      <c r="C727" s="83"/>
    </row>
    <row r="728" spans="2:3" ht="15.75" customHeight="1" x14ac:dyDescent="0.25">
      <c r="B728"/>
      <c r="C728" s="83"/>
    </row>
    <row r="729" spans="2:3" ht="15.75" customHeight="1" x14ac:dyDescent="0.25">
      <c r="B729"/>
      <c r="C729" s="83"/>
    </row>
    <row r="730" spans="2:3" ht="15.75" customHeight="1" x14ac:dyDescent="0.25">
      <c r="B730"/>
      <c r="C730" s="83"/>
    </row>
    <row r="731" spans="2:3" ht="15.75" customHeight="1" x14ac:dyDescent="0.25">
      <c r="B731"/>
      <c r="C731" s="83"/>
    </row>
    <row r="732" spans="2:3" ht="15.75" customHeight="1" x14ac:dyDescent="0.25">
      <c r="B732"/>
      <c r="C732" s="83"/>
    </row>
    <row r="733" spans="2:3" ht="15.75" customHeight="1" x14ac:dyDescent="0.25">
      <c r="B733"/>
      <c r="C733" s="83"/>
    </row>
    <row r="734" spans="2:3" ht="15.75" customHeight="1" x14ac:dyDescent="0.25">
      <c r="B734"/>
      <c r="C734" s="83"/>
    </row>
    <row r="735" spans="2:3" ht="15.75" customHeight="1" x14ac:dyDescent="0.25">
      <c r="B735"/>
      <c r="C735" s="83"/>
    </row>
    <row r="736" spans="2:3" ht="15.75" customHeight="1" x14ac:dyDescent="0.25">
      <c r="B736"/>
      <c r="C736" s="83"/>
    </row>
    <row r="737" spans="2:3" ht="15.75" customHeight="1" x14ac:dyDescent="0.25">
      <c r="B737"/>
      <c r="C737" s="83"/>
    </row>
    <row r="738" spans="2:3" ht="15.75" customHeight="1" x14ac:dyDescent="0.25">
      <c r="B738"/>
      <c r="C738" s="83"/>
    </row>
    <row r="739" spans="2:3" ht="15.75" customHeight="1" x14ac:dyDescent="0.25">
      <c r="B739"/>
      <c r="C739" s="83"/>
    </row>
    <row r="740" spans="2:3" ht="15.75" customHeight="1" x14ac:dyDescent="0.25">
      <c r="B740"/>
      <c r="C740" s="83"/>
    </row>
    <row r="741" spans="2:3" ht="15.75" customHeight="1" x14ac:dyDescent="0.25">
      <c r="B741"/>
      <c r="C741" s="83"/>
    </row>
    <row r="742" spans="2:3" ht="15.75" customHeight="1" x14ac:dyDescent="0.25">
      <c r="B742"/>
      <c r="C742" s="83"/>
    </row>
    <row r="743" spans="2:3" ht="15.75" customHeight="1" x14ac:dyDescent="0.25">
      <c r="B743"/>
      <c r="C743" s="83"/>
    </row>
    <row r="744" spans="2:3" ht="15.75" customHeight="1" x14ac:dyDescent="0.25">
      <c r="B744"/>
      <c r="C744" s="83"/>
    </row>
    <row r="745" spans="2:3" ht="15.75" customHeight="1" x14ac:dyDescent="0.25">
      <c r="B745"/>
      <c r="C745" s="83"/>
    </row>
    <row r="746" spans="2:3" ht="15.75" customHeight="1" x14ac:dyDescent="0.25">
      <c r="B746"/>
      <c r="C746" s="83"/>
    </row>
    <row r="747" spans="2:3" ht="15.75" customHeight="1" x14ac:dyDescent="0.25">
      <c r="B747"/>
      <c r="C747" s="83"/>
    </row>
    <row r="748" spans="2:3" ht="15.75" customHeight="1" x14ac:dyDescent="0.25">
      <c r="B748"/>
      <c r="C748" s="83"/>
    </row>
    <row r="749" spans="2:3" ht="15.75" customHeight="1" x14ac:dyDescent="0.25">
      <c r="B749"/>
      <c r="C749" s="83"/>
    </row>
    <row r="750" spans="2:3" ht="15.75" customHeight="1" x14ac:dyDescent="0.25">
      <c r="B750"/>
      <c r="C750" s="83"/>
    </row>
    <row r="751" spans="2:3" ht="15.75" customHeight="1" x14ac:dyDescent="0.25">
      <c r="B751"/>
      <c r="C751" s="83"/>
    </row>
    <row r="752" spans="2:3" ht="15.75" customHeight="1" x14ac:dyDescent="0.25">
      <c r="B752"/>
      <c r="C752" s="83"/>
    </row>
    <row r="753" spans="2:3" ht="15.75" customHeight="1" x14ac:dyDescent="0.25">
      <c r="B753"/>
      <c r="C753" s="83"/>
    </row>
    <row r="754" spans="2:3" ht="15.75" customHeight="1" x14ac:dyDescent="0.25">
      <c r="B754"/>
      <c r="C754" s="83"/>
    </row>
    <row r="755" spans="2:3" ht="15.75" customHeight="1" x14ac:dyDescent="0.25">
      <c r="B755"/>
      <c r="C755" s="83"/>
    </row>
    <row r="756" spans="2:3" ht="15.75" customHeight="1" x14ac:dyDescent="0.25">
      <c r="B756"/>
      <c r="C756" s="83"/>
    </row>
    <row r="757" spans="2:3" ht="15.75" customHeight="1" x14ac:dyDescent="0.25">
      <c r="B757"/>
      <c r="C757" s="83"/>
    </row>
    <row r="758" spans="2:3" ht="15.75" customHeight="1" x14ac:dyDescent="0.25">
      <c r="B758"/>
      <c r="C758" s="83"/>
    </row>
    <row r="759" spans="2:3" ht="15.75" customHeight="1" x14ac:dyDescent="0.25">
      <c r="B759"/>
      <c r="C759" s="83"/>
    </row>
    <row r="760" spans="2:3" ht="15.75" customHeight="1" x14ac:dyDescent="0.25">
      <c r="B760"/>
      <c r="C760" s="83"/>
    </row>
    <row r="761" spans="2:3" ht="15.75" customHeight="1" x14ac:dyDescent="0.25">
      <c r="B761"/>
      <c r="C761" s="83"/>
    </row>
    <row r="762" spans="2:3" ht="15.75" customHeight="1" x14ac:dyDescent="0.25">
      <c r="B762"/>
      <c r="C762" s="83"/>
    </row>
    <row r="763" spans="2:3" ht="15.75" customHeight="1" x14ac:dyDescent="0.25">
      <c r="B763"/>
      <c r="C763" s="83"/>
    </row>
    <row r="764" spans="2:3" ht="15.75" customHeight="1" x14ac:dyDescent="0.25">
      <c r="B764"/>
      <c r="C764" s="83"/>
    </row>
    <row r="765" spans="2:3" ht="15.75" customHeight="1" x14ac:dyDescent="0.25">
      <c r="B765"/>
      <c r="C765" s="83"/>
    </row>
    <row r="766" spans="2:3" ht="15.75" customHeight="1" x14ac:dyDescent="0.25">
      <c r="B766"/>
      <c r="C766" s="83"/>
    </row>
    <row r="767" spans="2:3" ht="15.75" customHeight="1" x14ac:dyDescent="0.25">
      <c r="B767"/>
      <c r="C767" s="83"/>
    </row>
    <row r="768" spans="2:3" ht="15.75" customHeight="1" x14ac:dyDescent="0.25">
      <c r="B768"/>
      <c r="C768" s="83"/>
    </row>
    <row r="769" spans="2:3" ht="15.75" customHeight="1" x14ac:dyDescent="0.25">
      <c r="B769"/>
      <c r="C769" s="83"/>
    </row>
    <row r="770" spans="2:3" ht="15.75" customHeight="1" x14ac:dyDescent="0.25">
      <c r="B770"/>
      <c r="C770" s="83"/>
    </row>
    <row r="771" spans="2:3" ht="15.75" customHeight="1" x14ac:dyDescent="0.25">
      <c r="B771"/>
      <c r="C771" s="83"/>
    </row>
    <row r="772" spans="2:3" ht="15.75" customHeight="1" x14ac:dyDescent="0.25">
      <c r="B772"/>
      <c r="C772" s="83"/>
    </row>
    <row r="773" spans="2:3" ht="15.75" customHeight="1" x14ac:dyDescent="0.25">
      <c r="B773"/>
      <c r="C773" s="83"/>
    </row>
    <row r="774" spans="2:3" ht="15.75" customHeight="1" x14ac:dyDescent="0.25">
      <c r="B774"/>
      <c r="C774" s="83"/>
    </row>
    <row r="775" spans="2:3" ht="15.75" customHeight="1" x14ac:dyDescent="0.25">
      <c r="B775"/>
      <c r="C775" s="83"/>
    </row>
    <row r="776" spans="2:3" ht="15.75" customHeight="1" x14ac:dyDescent="0.25">
      <c r="B776"/>
      <c r="C776" s="83"/>
    </row>
    <row r="777" spans="2:3" ht="15.75" customHeight="1" x14ac:dyDescent="0.25">
      <c r="B777"/>
      <c r="C777" s="83"/>
    </row>
    <row r="778" spans="2:3" ht="15.75" customHeight="1" x14ac:dyDescent="0.25">
      <c r="B778"/>
      <c r="C778" s="83"/>
    </row>
    <row r="779" spans="2:3" ht="15.75" customHeight="1" x14ac:dyDescent="0.25">
      <c r="B779"/>
      <c r="C779" s="83"/>
    </row>
    <row r="780" spans="2:3" ht="15.75" customHeight="1" x14ac:dyDescent="0.25">
      <c r="B780"/>
      <c r="C780" s="83"/>
    </row>
    <row r="781" spans="2:3" ht="15.75" customHeight="1" x14ac:dyDescent="0.25">
      <c r="B781"/>
      <c r="C781" s="83"/>
    </row>
    <row r="782" spans="2:3" ht="15.75" customHeight="1" x14ac:dyDescent="0.25">
      <c r="B782"/>
      <c r="C782" s="83"/>
    </row>
    <row r="783" spans="2:3" ht="15.75" customHeight="1" x14ac:dyDescent="0.25">
      <c r="B783"/>
      <c r="C783" s="83"/>
    </row>
    <row r="784" spans="2:3" ht="15.75" customHeight="1" x14ac:dyDescent="0.25">
      <c r="B784"/>
      <c r="C784" s="83"/>
    </row>
    <row r="785" spans="2:3" ht="15.75" customHeight="1" x14ac:dyDescent="0.25">
      <c r="B785"/>
      <c r="C785" s="83"/>
    </row>
    <row r="786" spans="2:3" ht="15.75" customHeight="1" x14ac:dyDescent="0.25">
      <c r="B786"/>
      <c r="C786" s="83"/>
    </row>
    <row r="787" spans="2:3" ht="15.75" customHeight="1" x14ac:dyDescent="0.25">
      <c r="B787"/>
      <c r="C787" s="83"/>
    </row>
    <row r="788" spans="2:3" ht="15.75" customHeight="1" x14ac:dyDescent="0.25">
      <c r="B788"/>
      <c r="C788" s="83"/>
    </row>
    <row r="789" spans="2:3" ht="15.75" customHeight="1" x14ac:dyDescent="0.25">
      <c r="B789"/>
      <c r="C789" s="83"/>
    </row>
    <row r="790" spans="2:3" ht="15.75" customHeight="1" x14ac:dyDescent="0.25">
      <c r="B790"/>
      <c r="C790" s="83"/>
    </row>
    <row r="791" spans="2:3" ht="15.75" customHeight="1" x14ac:dyDescent="0.25">
      <c r="B791"/>
      <c r="C791" s="83"/>
    </row>
    <row r="792" spans="2:3" ht="15.75" customHeight="1" x14ac:dyDescent="0.25">
      <c r="B792"/>
      <c r="C792" s="83"/>
    </row>
    <row r="793" spans="2:3" ht="15.75" customHeight="1" x14ac:dyDescent="0.25">
      <c r="B793"/>
      <c r="C793" s="83"/>
    </row>
    <row r="794" spans="2:3" ht="15.75" customHeight="1" x14ac:dyDescent="0.25">
      <c r="B794"/>
      <c r="C794" s="83"/>
    </row>
    <row r="795" spans="2:3" ht="15.75" customHeight="1" x14ac:dyDescent="0.25">
      <c r="B795"/>
      <c r="C795" s="83"/>
    </row>
    <row r="796" spans="2:3" ht="15.75" customHeight="1" x14ac:dyDescent="0.25">
      <c r="B796"/>
      <c r="C796" s="83"/>
    </row>
    <row r="797" spans="2:3" ht="15.75" customHeight="1" x14ac:dyDescent="0.25">
      <c r="B797"/>
      <c r="C797" s="83"/>
    </row>
    <row r="798" spans="2:3" ht="15.75" customHeight="1" x14ac:dyDescent="0.25">
      <c r="B798"/>
      <c r="C798" s="83"/>
    </row>
    <row r="799" spans="2:3" ht="15.75" customHeight="1" x14ac:dyDescent="0.25">
      <c r="B799"/>
      <c r="C799" s="83"/>
    </row>
    <row r="800" spans="2:3" ht="15.75" customHeight="1" x14ac:dyDescent="0.25">
      <c r="B800"/>
      <c r="C800" s="83"/>
    </row>
    <row r="801" spans="2:3" ht="15.75" customHeight="1" x14ac:dyDescent="0.25">
      <c r="B801"/>
      <c r="C801" s="83"/>
    </row>
    <row r="802" spans="2:3" ht="15.75" customHeight="1" x14ac:dyDescent="0.25">
      <c r="B802"/>
      <c r="C802" s="83"/>
    </row>
    <row r="803" spans="2:3" ht="15.75" customHeight="1" x14ac:dyDescent="0.25">
      <c r="B803"/>
      <c r="C803" s="83"/>
    </row>
    <row r="804" spans="2:3" ht="15.75" customHeight="1" x14ac:dyDescent="0.25">
      <c r="B804"/>
      <c r="C804" s="83"/>
    </row>
    <row r="805" spans="2:3" ht="15.75" customHeight="1" x14ac:dyDescent="0.25">
      <c r="B805"/>
      <c r="C805" s="83"/>
    </row>
    <row r="806" spans="2:3" ht="15.75" customHeight="1" x14ac:dyDescent="0.25">
      <c r="B806"/>
      <c r="C806" s="83"/>
    </row>
    <row r="807" spans="2:3" ht="15.75" customHeight="1" x14ac:dyDescent="0.25">
      <c r="B807"/>
      <c r="C807" s="83"/>
    </row>
    <row r="808" spans="2:3" ht="15.75" customHeight="1" x14ac:dyDescent="0.25">
      <c r="B808"/>
      <c r="C808" s="83"/>
    </row>
    <row r="809" spans="2:3" ht="15.75" customHeight="1" x14ac:dyDescent="0.25">
      <c r="B809"/>
      <c r="C809" s="83"/>
    </row>
    <row r="810" spans="2:3" ht="15.75" customHeight="1" x14ac:dyDescent="0.25">
      <c r="B810"/>
      <c r="C810" s="83"/>
    </row>
    <row r="811" spans="2:3" ht="15.75" customHeight="1" x14ac:dyDescent="0.25">
      <c r="B811"/>
      <c r="C811" s="83"/>
    </row>
    <row r="812" spans="2:3" ht="15.75" customHeight="1" x14ac:dyDescent="0.25">
      <c r="B812"/>
      <c r="C812" s="83"/>
    </row>
    <row r="813" spans="2:3" ht="15.75" customHeight="1" x14ac:dyDescent="0.25">
      <c r="B813"/>
      <c r="C813" s="83"/>
    </row>
    <row r="814" spans="2:3" ht="15.75" customHeight="1" x14ac:dyDescent="0.25">
      <c r="B814"/>
      <c r="C814" s="83"/>
    </row>
    <row r="815" spans="2:3" ht="15.75" customHeight="1" x14ac:dyDescent="0.25">
      <c r="B815"/>
      <c r="C815" s="83"/>
    </row>
    <row r="816" spans="2:3" ht="15.75" customHeight="1" x14ac:dyDescent="0.25">
      <c r="B816"/>
      <c r="C816" s="83"/>
    </row>
    <row r="817" spans="2:3" ht="15.75" customHeight="1" x14ac:dyDescent="0.25">
      <c r="B817"/>
      <c r="C817" s="83"/>
    </row>
    <row r="818" spans="2:3" ht="15.75" customHeight="1" x14ac:dyDescent="0.25">
      <c r="B818"/>
      <c r="C818" s="83"/>
    </row>
    <row r="819" spans="2:3" ht="15.75" customHeight="1" x14ac:dyDescent="0.25">
      <c r="B819"/>
      <c r="C819" s="83"/>
    </row>
    <row r="820" spans="2:3" ht="15.75" customHeight="1" x14ac:dyDescent="0.25">
      <c r="B820"/>
      <c r="C820" s="83"/>
    </row>
    <row r="821" spans="2:3" ht="15.75" customHeight="1" x14ac:dyDescent="0.25">
      <c r="B821"/>
      <c r="C821" s="83"/>
    </row>
    <row r="822" spans="2:3" ht="15.75" customHeight="1" x14ac:dyDescent="0.25">
      <c r="B822"/>
      <c r="C822" s="83"/>
    </row>
    <row r="823" spans="2:3" ht="15.75" customHeight="1" x14ac:dyDescent="0.25">
      <c r="B823"/>
      <c r="C823" s="83"/>
    </row>
    <row r="824" spans="2:3" ht="15.75" customHeight="1" x14ac:dyDescent="0.25">
      <c r="B824"/>
      <c r="C824" s="83"/>
    </row>
    <row r="825" spans="2:3" ht="15.75" customHeight="1" x14ac:dyDescent="0.25">
      <c r="B825"/>
      <c r="C825" s="83"/>
    </row>
    <row r="826" spans="2:3" ht="15.75" customHeight="1" x14ac:dyDescent="0.25">
      <c r="B826"/>
      <c r="C826" s="83"/>
    </row>
    <row r="827" spans="2:3" ht="15.75" customHeight="1" x14ac:dyDescent="0.25">
      <c r="B827"/>
      <c r="C827" s="83"/>
    </row>
    <row r="828" spans="2:3" ht="15.75" customHeight="1" x14ac:dyDescent="0.25">
      <c r="B828"/>
      <c r="C828" s="83"/>
    </row>
    <row r="829" spans="2:3" ht="15.75" customHeight="1" x14ac:dyDescent="0.25">
      <c r="B829"/>
      <c r="C829" s="83"/>
    </row>
    <row r="830" spans="2:3" ht="15.75" customHeight="1" x14ac:dyDescent="0.25">
      <c r="B830"/>
      <c r="C830" s="83"/>
    </row>
    <row r="831" spans="2:3" ht="15.75" customHeight="1" x14ac:dyDescent="0.25">
      <c r="B831"/>
      <c r="C831" s="83"/>
    </row>
    <row r="832" spans="2:3" ht="15.75" customHeight="1" x14ac:dyDescent="0.25">
      <c r="B832"/>
      <c r="C832" s="83"/>
    </row>
    <row r="833" spans="2:3" ht="15.75" customHeight="1" x14ac:dyDescent="0.25">
      <c r="B833"/>
      <c r="C833" s="83"/>
    </row>
    <row r="834" spans="2:3" ht="15.75" customHeight="1" x14ac:dyDescent="0.25">
      <c r="B834"/>
      <c r="C834" s="83"/>
    </row>
    <row r="835" spans="2:3" ht="15.75" customHeight="1" x14ac:dyDescent="0.25">
      <c r="B835"/>
      <c r="C835" s="83"/>
    </row>
    <row r="836" spans="2:3" ht="15.75" customHeight="1" x14ac:dyDescent="0.25">
      <c r="B836"/>
      <c r="C836" s="83"/>
    </row>
    <row r="837" spans="2:3" ht="15.75" customHeight="1" x14ac:dyDescent="0.25">
      <c r="B837"/>
      <c r="C837" s="83"/>
    </row>
    <row r="838" spans="2:3" ht="15.75" customHeight="1" x14ac:dyDescent="0.25">
      <c r="B838"/>
      <c r="C838" s="83"/>
    </row>
    <row r="839" spans="2:3" ht="15.75" customHeight="1" x14ac:dyDescent="0.25">
      <c r="B839"/>
      <c r="C839" s="83"/>
    </row>
    <row r="840" spans="2:3" ht="15.75" customHeight="1" x14ac:dyDescent="0.25">
      <c r="B840"/>
      <c r="C840" s="83"/>
    </row>
    <row r="841" spans="2:3" ht="15.75" customHeight="1" x14ac:dyDescent="0.25">
      <c r="B841"/>
      <c r="C841" s="83"/>
    </row>
    <row r="842" spans="2:3" ht="15.75" customHeight="1" x14ac:dyDescent="0.25">
      <c r="B842"/>
      <c r="C842" s="83"/>
    </row>
    <row r="843" spans="2:3" ht="15.75" customHeight="1" x14ac:dyDescent="0.25">
      <c r="B843"/>
      <c r="C843" s="83"/>
    </row>
    <row r="844" spans="2:3" ht="15.75" customHeight="1" x14ac:dyDescent="0.25">
      <c r="B844"/>
      <c r="C844" s="83"/>
    </row>
    <row r="845" spans="2:3" ht="15.75" customHeight="1" x14ac:dyDescent="0.25">
      <c r="B845"/>
      <c r="C845" s="83"/>
    </row>
    <row r="846" spans="2:3" ht="15.75" customHeight="1" x14ac:dyDescent="0.25">
      <c r="B846"/>
      <c r="C846" s="83"/>
    </row>
    <row r="847" spans="2:3" ht="15.75" customHeight="1" x14ac:dyDescent="0.25">
      <c r="B847"/>
      <c r="C847" s="83"/>
    </row>
    <row r="848" spans="2:3" ht="15.75" customHeight="1" x14ac:dyDescent="0.25">
      <c r="B848"/>
      <c r="C848" s="83"/>
    </row>
    <row r="849" spans="2:3" ht="15.75" customHeight="1" x14ac:dyDescent="0.25">
      <c r="B849"/>
      <c r="C849" s="83"/>
    </row>
    <row r="850" spans="2:3" ht="15.75" customHeight="1" x14ac:dyDescent="0.25">
      <c r="B850"/>
      <c r="C850" s="83"/>
    </row>
    <row r="851" spans="2:3" ht="15.75" customHeight="1" x14ac:dyDescent="0.25">
      <c r="B851"/>
      <c r="C851" s="83"/>
    </row>
    <row r="852" spans="2:3" ht="15.75" customHeight="1" x14ac:dyDescent="0.25">
      <c r="B852"/>
      <c r="C852" s="83"/>
    </row>
    <row r="853" spans="2:3" ht="15.75" customHeight="1" x14ac:dyDescent="0.25">
      <c r="B853"/>
      <c r="C853" s="83"/>
    </row>
    <row r="854" spans="2:3" ht="15.75" customHeight="1" x14ac:dyDescent="0.25">
      <c r="B854"/>
      <c r="C854" s="83"/>
    </row>
    <row r="855" spans="2:3" ht="15.75" customHeight="1" x14ac:dyDescent="0.25">
      <c r="B855"/>
      <c r="C855" s="83"/>
    </row>
    <row r="856" spans="2:3" ht="15.75" customHeight="1" x14ac:dyDescent="0.25">
      <c r="B856"/>
      <c r="C856" s="83"/>
    </row>
    <row r="857" spans="2:3" ht="15.75" customHeight="1" x14ac:dyDescent="0.25">
      <c r="B857"/>
      <c r="C857" s="83"/>
    </row>
    <row r="858" spans="2:3" ht="15.75" customHeight="1" x14ac:dyDescent="0.25">
      <c r="B858"/>
      <c r="C858" s="83"/>
    </row>
    <row r="859" spans="2:3" ht="15.75" customHeight="1" x14ac:dyDescent="0.25">
      <c r="B859"/>
      <c r="C859" s="83"/>
    </row>
    <row r="860" spans="2:3" ht="15.75" customHeight="1" x14ac:dyDescent="0.25">
      <c r="B860"/>
      <c r="C860" s="83"/>
    </row>
    <row r="861" spans="2:3" ht="15.75" customHeight="1" x14ac:dyDescent="0.25">
      <c r="B861"/>
      <c r="C861" s="83"/>
    </row>
    <row r="862" spans="2:3" ht="15.75" customHeight="1" x14ac:dyDescent="0.25">
      <c r="B862"/>
      <c r="C862" s="83"/>
    </row>
    <row r="863" spans="2:3" ht="15.75" customHeight="1" x14ac:dyDescent="0.25">
      <c r="B863"/>
      <c r="C863" s="83"/>
    </row>
    <row r="864" spans="2:3" ht="15.75" customHeight="1" x14ac:dyDescent="0.25">
      <c r="B864"/>
      <c r="C864" s="83"/>
    </row>
    <row r="865" spans="2:3" ht="15.75" customHeight="1" x14ac:dyDescent="0.25">
      <c r="B865"/>
      <c r="C865" s="83"/>
    </row>
    <row r="866" spans="2:3" ht="15.75" customHeight="1" x14ac:dyDescent="0.25">
      <c r="B866"/>
      <c r="C866" s="83"/>
    </row>
    <row r="867" spans="2:3" ht="15.75" customHeight="1" x14ac:dyDescent="0.25">
      <c r="B867"/>
      <c r="C867" s="83"/>
    </row>
    <row r="868" spans="2:3" ht="15.75" customHeight="1" x14ac:dyDescent="0.25">
      <c r="B868"/>
      <c r="C868" s="83"/>
    </row>
    <row r="869" spans="2:3" ht="15.75" customHeight="1" x14ac:dyDescent="0.25">
      <c r="B869"/>
      <c r="C869" s="83"/>
    </row>
    <row r="870" spans="2:3" ht="15.75" customHeight="1" x14ac:dyDescent="0.25">
      <c r="B870"/>
      <c r="C870" s="83"/>
    </row>
    <row r="871" spans="2:3" ht="15.75" customHeight="1" x14ac:dyDescent="0.25">
      <c r="B871"/>
      <c r="C871" s="83"/>
    </row>
    <row r="872" spans="2:3" ht="15.75" customHeight="1" x14ac:dyDescent="0.25">
      <c r="B872"/>
      <c r="C872" s="83"/>
    </row>
    <row r="873" spans="2:3" ht="15.75" customHeight="1" x14ac:dyDescent="0.25">
      <c r="B873"/>
      <c r="C873" s="83"/>
    </row>
    <row r="874" spans="2:3" ht="15.75" customHeight="1" x14ac:dyDescent="0.25">
      <c r="B874"/>
      <c r="C874" s="83"/>
    </row>
    <row r="875" spans="2:3" ht="15.75" customHeight="1" x14ac:dyDescent="0.25">
      <c r="B875"/>
      <c r="C875" s="83"/>
    </row>
    <row r="876" spans="2:3" ht="15.75" customHeight="1" x14ac:dyDescent="0.25">
      <c r="B876"/>
      <c r="C876" s="83"/>
    </row>
    <row r="877" spans="2:3" ht="15.75" customHeight="1" x14ac:dyDescent="0.25">
      <c r="B877"/>
      <c r="C877" s="83"/>
    </row>
    <row r="878" spans="2:3" ht="15.75" customHeight="1" x14ac:dyDescent="0.25">
      <c r="B878"/>
      <c r="C878" s="83"/>
    </row>
    <row r="879" spans="2:3" ht="15.75" customHeight="1" x14ac:dyDescent="0.25">
      <c r="B879"/>
      <c r="C879" s="83"/>
    </row>
    <row r="880" spans="2:3" ht="15.75" customHeight="1" x14ac:dyDescent="0.25">
      <c r="B880"/>
      <c r="C880" s="83"/>
    </row>
    <row r="881" spans="2:3" ht="15.75" customHeight="1" x14ac:dyDescent="0.25">
      <c r="B881"/>
      <c r="C881" s="83"/>
    </row>
    <row r="882" spans="2:3" ht="15.75" customHeight="1" x14ac:dyDescent="0.25">
      <c r="B882"/>
      <c r="C882" s="83"/>
    </row>
    <row r="883" spans="2:3" ht="15.75" customHeight="1" x14ac:dyDescent="0.25">
      <c r="B883"/>
      <c r="C883" s="83"/>
    </row>
    <row r="884" spans="2:3" ht="15.75" customHeight="1" x14ac:dyDescent="0.25">
      <c r="B884"/>
      <c r="C884" s="83"/>
    </row>
    <row r="885" spans="2:3" ht="15.75" customHeight="1" x14ac:dyDescent="0.25">
      <c r="B885"/>
      <c r="C885" s="83"/>
    </row>
    <row r="886" spans="2:3" ht="15.75" customHeight="1" x14ac:dyDescent="0.25">
      <c r="B886"/>
      <c r="C886" s="83"/>
    </row>
    <row r="887" spans="2:3" ht="15.75" customHeight="1" x14ac:dyDescent="0.25">
      <c r="B887"/>
      <c r="C887" s="83"/>
    </row>
    <row r="888" spans="2:3" ht="15.75" customHeight="1" x14ac:dyDescent="0.25">
      <c r="B888"/>
      <c r="C888" s="83"/>
    </row>
    <row r="889" spans="2:3" ht="15.75" customHeight="1" x14ac:dyDescent="0.25">
      <c r="B889"/>
      <c r="C889" s="83"/>
    </row>
    <row r="890" spans="2:3" ht="15.75" customHeight="1" x14ac:dyDescent="0.25">
      <c r="B890"/>
      <c r="C890" s="83"/>
    </row>
    <row r="891" spans="2:3" ht="15.75" customHeight="1" x14ac:dyDescent="0.25">
      <c r="B891"/>
      <c r="C891" s="83"/>
    </row>
    <row r="892" spans="2:3" ht="15.75" customHeight="1" x14ac:dyDescent="0.25">
      <c r="B892"/>
      <c r="C892" s="83"/>
    </row>
    <row r="893" spans="2:3" ht="15.75" customHeight="1" x14ac:dyDescent="0.25">
      <c r="B893"/>
      <c r="C893" s="83"/>
    </row>
    <row r="894" spans="2:3" ht="15.75" customHeight="1" x14ac:dyDescent="0.25">
      <c r="B894"/>
      <c r="C894" s="83"/>
    </row>
    <row r="895" spans="2:3" ht="15.75" customHeight="1" x14ac:dyDescent="0.25">
      <c r="B895"/>
      <c r="C895" s="83"/>
    </row>
    <row r="896" spans="2:3" ht="15.75" customHeight="1" x14ac:dyDescent="0.25">
      <c r="B896"/>
      <c r="C896" s="83"/>
    </row>
    <row r="897" spans="2:3" ht="15.75" customHeight="1" x14ac:dyDescent="0.25">
      <c r="B897"/>
      <c r="C897" s="83"/>
    </row>
    <row r="898" spans="2:3" ht="15.75" customHeight="1" x14ac:dyDescent="0.25">
      <c r="B898"/>
      <c r="C898" s="83"/>
    </row>
    <row r="899" spans="2:3" ht="15.75" customHeight="1" x14ac:dyDescent="0.25">
      <c r="B899"/>
      <c r="C899" s="83"/>
    </row>
    <row r="900" spans="2:3" ht="15.75" customHeight="1" x14ac:dyDescent="0.25">
      <c r="B900"/>
      <c r="C900" s="83"/>
    </row>
    <row r="901" spans="2:3" ht="15.75" customHeight="1" x14ac:dyDescent="0.25">
      <c r="B901"/>
      <c r="C901" s="83"/>
    </row>
    <row r="902" spans="2:3" ht="15.75" customHeight="1" x14ac:dyDescent="0.25">
      <c r="B902"/>
      <c r="C902" s="83"/>
    </row>
    <row r="903" spans="2:3" ht="15.75" customHeight="1" x14ac:dyDescent="0.25">
      <c r="B903"/>
      <c r="C903" s="83"/>
    </row>
    <row r="904" spans="2:3" ht="15.75" customHeight="1" x14ac:dyDescent="0.25">
      <c r="B904"/>
      <c r="C904" s="83"/>
    </row>
    <row r="905" spans="2:3" ht="15.75" customHeight="1" x14ac:dyDescent="0.25">
      <c r="B905"/>
      <c r="C905" s="83"/>
    </row>
    <row r="906" spans="2:3" ht="15.75" customHeight="1" x14ac:dyDescent="0.25">
      <c r="B906"/>
      <c r="C906" s="83"/>
    </row>
    <row r="907" spans="2:3" ht="15.75" customHeight="1" x14ac:dyDescent="0.25">
      <c r="B907"/>
      <c r="C907" s="83"/>
    </row>
    <row r="908" spans="2:3" ht="15.75" customHeight="1" x14ac:dyDescent="0.25">
      <c r="B908"/>
      <c r="C908" s="83"/>
    </row>
    <row r="909" spans="2:3" ht="15.75" customHeight="1" x14ac:dyDescent="0.25">
      <c r="B909"/>
      <c r="C909" s="83"/>
    </row>
    <row r="910" spans="2:3" ht="15.75" customHeight="1" x14ac:dyDescent="0.25">
      <c r="B910"/>
      <c r="C910" s="83"/>
    </row>
    <row r="911" spans="2:3" ht="15.75" customHeight="1" x14ac:dyDescent="0.25">
      <c r="B911"/>
      <c r="C911" s="83"/>
    </row>
    <row r="912" spans="2:3" ht="15.75" customHeight="1" x14ac:dyDescent="0.25">
      <c r="B912"/>
      <c r="C912" s="83"/>
    </row>
    <row r="913" spans="2:3" ht="15.75" customHeight="1" x14ac:dyDescent="0.25">
      <c r="B913"/>
      <c r="C913" s="83"/>
    </row>
    <row r="914" spans="2:3" ht="15.75" customHeight="1" x14ac:dyDescent="0.25">
      <c r="B914"/>
      <c r="C914" s="83"/>
    </row>
    <row r="915" spans="2:3" ht="15.75" customHeight="1" x14ac:dyDescent="0.25">
      <c r="B915"/>
      <c r="C915" s="83"/>
    </row>
    <row r="916" spans="2:3" ht="15.75" customHeight="1" x14ac:dyDescent="0.25">
      <c r="B916"/>
      <c r="C916" s="83"/>
    </row>
    <row r="917" spans="2:3" ht="15.75" customHeight="1" x14ac:dyDescent="0.25">
      <c r="B917"/>
      <c r="C917" s="83"/>
    </row>
    <row r="918" spans="2:3" ht="15.75" customHeight="1" x14ac:dyDescent="0.25">
      <c r="B918"/>
      <c r="C918" s="83"/>
    </row>
    <row r="919" spans="2:3" ht="15.75" customHeight="1" x14ac:dyDescent="0.25">
      <c r="B919"/>
      <c r="C919" s="83"/>
    </row>
    <row r="920" spans="2:3" ht="15.75" customHeight="1" x14ac:dyDescent="0.25">
      <c r="B920"/>
      <c r="C920" s="83"/>
    </row>
    <row r="921" spans="2:3" ht="15.75" customHeight="1" x14ac:dyDescent="0.25">
      <c r="B921"/>
      <c r="C921" s="83"/>
    </row>
    <row r="922" spans="2:3" ht="15.75" customHeight="1" x14ac:dyDescent="0.25">
      <c r="B922"/>
      <c r="C922" s="83"/>
    </row>
    <row r="923" spans="2:3" ht="15.75" customHeight="1" x14ac:dyDescent="0.25">
      <c r="B923"/>
      <c r="C923" s="83"/>
    </row>
    <row r="924" spans="2:3" ht="15.75" customHeight="1" x14ac:dyDescent="0.25">
      <c r="B924"/>
      <c r="C924" s="83"/>
    </row>
    <row r="925" spans="2:3" ht="15.75" customHeight="1" x14ac:dyDescent="0.25">
      <c r="B925"/>
      <c r="C925" s="83"/>
    </row>
    <row r="926" spans="2:3" ht="15.75" customHeight="1" x14ac:dyDescent="0.25">
      <c r="B926"/>
      <c r="C926" s="83"/>
    </row>
    <row r="927" spans="2:3" ht="15.75" customHeight="1" x14ac:dyDescent="0.25">
      <c r="B927"/>
      <c r="C927" s="83"/>
    </row>
    <row r="928" spans="2:3" ht="15.75" customHeight="1" x14ac:dyDescent="0.25">
      <c r="B928"/>
      <c r="C928" s="83"/>
    </row>
    <row r="929" spans="2:3" ht="15.75" customHeight="1" x14ac:dyDescent="0.25">
      <c r="B929"/>
      <c r="C929" s="83"/>
    </row>
    <row r="930" spans="2:3" ht="15.75" customHeight="1" x14ac:dyDescent="0.25">
      <c r="B930"/>
      <c r="C930" s="83"/>
    </row>
    <row r="931" spans="2:3" ht="15.75" customHeight="1" x14ac:dyDescent="0.25">
      <c r="B931"/>
      <c r="C931" s="83"/>
    </row>
    <row r="932" spans="2:3" ht="15.75" customHeight="1" x14ac:dyDescent="0.25">
      <c r="B932"/>
      <c r="C932" s="83"/>
    </row>
    <row r="933" spans="2:3" ht="15.75" customHeight="1" x14ac:dyDescent="0.25">
      <c r="B933"/>
      <c r="C933" s="83"/>
    </row>
    <row r="934" spans="2:3" ht="15.75" customHeight="1" x14ac:dyDescent="0.25">
      <c r="B934"/>
      <c r="C934" s="83"/>
    </row>
    <row r="935" spans="2:3" ht="15.75" customHeight="1" x14ac:dyDescent="0.25">
      <c r="B935"/>
      <c r="C935" s="83"/>
    </row>
    <row r="936" spans="2:3" ht="15.75" customHeight="1" x14ac:dyDescent="0.25">
      <c r="B936"/>
      <c r="C936" s="83"/>
    </row>
    <row r="937" spans="2:3" ht="15.75" customHeight="1" x14ac:dyDescent="0.25">
      <c r="B937"/>
      <c r="C937" s="83"/>
    </row>
    <row r="938" spans="2:3" ht="15.75" customHeight="1" x14ac:dyDescent="0.25">
      <c r="B938"/>
      <c r="C938" s="83"/>
    </row>
    <row r="939" spans="2:3" ht="15.75" customHeight="1" x14ac:dyDescent="0.25">
      <c r="B939"/>
      <c r="C939" s="83"/>
    </row>
    <row r="940" spans="2:3" ht="15.75" customHeight="1" x14ac:dyDescent="0.25">
      <c r="B940"/>
      <c r="C940" s="83"/>
    </row>
    <row r="941" spans="2:3" ht="15.75" customHeight="1" x14ac:dyDescent="0.25">
      <c r="B941"/>
      <c r="C941" s="83"/>
    </row>
    <row r="942" spans="2:3" ht="15.75" customHeight="1" x14ac:dyDescent="0.25">
      <c r="B942"/>
      <c r="C942" s="83"/>
    </row>
    <row r="943" spans="2:3" ht="15.75" customHeight="1" x14ac:dyDescent="0.25">
      <c r="B943"/>
      <c r="C943" s="83"/>
    </row>
    <row r="944" spans="2:3" ht="15.75" customHeight="1" x14ac:dyDescent="0.25">
      <c r="B944"/>
      <c r="C944" s="83"/>
    </row>
    <row r="945" spans="2:3" ht="15.75" customHeight="1" x14ac:dyDescent="0.25">
      <c r="B945"/>
      <c r="C945" s="83"/>
    </row>
    <row r="946" spans="2:3" ht="15.75" customHeight="1" x14ac:dyDescent="0.25">
      <c r="B946"/>
      <c r="C946" s="83"/>
    </row>
    <row r="947" spans="2:3" ht="15.75" customHeight="1" x14ac:dyDescent="0.25">
      <c r="B947"/>
      <c r="C947" s="83"/>
    </row>
    <row r="948" spans="2:3" ht="15.75" customHeight="1" x14ac:dyDescent="0.25">
      <c r="B948"/>
      <c r="C948" s="83"/>
    </row>
    <row r="949" spans="2:3" ht="15.75" customHeight="1" x14ac:dyDescent="0.25">
      <c r="B949"/>
      <c r="C949" s="83"/>
    </row>
    <row r="950" spans="2:3" ht="15.75" customHeight="1" x14ac:dyDescent="0.25">
      <c r="B950"/>
      <c r="C950" s="83"/>
    </row>
    <row r="951" spans="2:3" ht="15.75" customHeight="1" x14ac:dyDescent="0.25">
      <c r="B951"/>
      <c r="C951" s="83"/>
    </row>
    <row r="952" spans="2:3" ht="15.75" customHeight="1" x14ac:dyDescent="0.25">
      <c r="B952"/>
      <c r="C952" s="83"/>
    </row>
    <row r="953" spans="2:3" ht="15.75" customHeight="1" x14ac:dyDescent="0.25">
      <c r="B953"/>
      <c r="C953" s="83"/>
    </row>
    <row r="954" spans="2:3" ht="15.75" customHeight="1" x14ac:dyDescent="0.25">
      <c r="B954"/>
      <c r="C954" s="83"/>
    </row>
    <row r="955" spans="2:3" ht="15.75" customHeight="1" x14ac:dyDescent="0.25">
      <c r="B955"/>
      <c r="C955" s="83"/>
    </row>
    <row r="956" spans="2:3" ht="15.75" customHeight="1" x14ac:dyDescent="0.25">
      <c r="B956"/>
      <c r="C956" s="83"/>
    </row>
    <row r="957" spans="2:3" ht="15.75" customHeight="1" x14ac:dyDescent="0.25">
      <c r="B957"/>
      <c r="C957" s="83"/>
    </row>
    <row r="958" spans="2:3" ht="15.75" customHeight="1" x14ac:dyDescent="0.25">
      <c r="B958"/>
      <c r="C958" s="83"/>
    </row>
    <row r="959" spans="2:3" ht="15.75" customHeight="1" x14ac:dyDescent="0.25">
      <c r="B959"/>
      <c r="C959" s="83"/>
    </row>
    <row r="960" spans="2:3" ht="15.75" customHeight="1" x14ac:dyDescent="0.25">
      <c r="B960"/>
      <c r="C960" s="83"/>
    </row>
    <row r="961" spans="2:3" ht="15.75" customHeight="1" x14ac:dyDescent="0.25">
      <c r="B961"/>
      <c r="C961" s="83"/>
    </row>
    <row r="962" spans="2:3" ht="15.75" customHeight="1" x14ac:dyDescent="0.25">
      <c r="B962"/>
      <c r="C962" s="83"/>
    </row>
    <row r="963" spans="2:3" ht="15.75" customHeight="1" x14ac:dyDescent="0.25">
      <c r="B963"/>
      <c r="C963" s="83"/>
    </row>
    <row r="964" spans="2:3" ht="15.75" customHeight="1" x14ac:dyDescent="0.25">
      <c r="B964"/>
      <c r="C964" s="83"/>
    </row>
    <row r="965" spans="2:3" ht="15.75" customHeight="1" x14ac:dyDescent="0.25">
      <c r="B965"/>
      <c r="C965" s="83"/>
    </row>
    <row r="966" spans="2:3" ht="15.75" customHeight="1" x14ac:dyDescent="0.25">
      <c r="B966"/>
      <c r="C966" s="83"/>
    </row>
    <row r="967" spans="2:3" ht="15.75" customHeight="1" x14ac:dyDescent="0.25">
      <c r="B967"/>
      <c r="C967" s="83"/>
    </row>
    <row r="968" spans="2:3" ht="15.75" customHeight="1" x14ac:dyDescent="0.25">
      <c r="B968"/>
      <c r="C968" s="83"/>
    </row>
    <row r="969" spans="2:3" ht="15.75" customHeight="1" x14ac:dyDescent="0.25">
      <c r="B969"/>
      <c r="C969" s="83"/>
    </row>
    <row r="970" spans="2:3" ht="15.75" customHeight="1" x14ac:dyDescent="0.25">
      <c r="B970"/>
      <c r="C970" s="83"/>
    </row>
    <row r="971" spans="2:3" ht="15.75" customHeight="1" x14ac:dyDescent="0.25">
      <c r="B971"/>
      <c r="C971" s="83"/>
    </row>
    <row r="972" spans="2:3" ht="15.75" customHeight="1" x14ac:dyDescent="0.25">
      <c r="B972"/>
      <c r="C972" s="83"/>
    </row>
    <row r="973" spans="2:3" ht="15.75" customHeight="1" x14ac:dyDescent="0.25">
      <c r="B973"/>
      <c r="C973" s="83"/>
    </row>
    <row r="974" spans="2:3" ht="15.75" customHeight="1" x14ac:dyDescent="0.25">
      <c r="B974"/>
      <c r="C974" s="83"/>
    </row>
    <row r="975" spans="2:3" ht="15.75" customHeight="1" x14ac:dyDescent="0.25">
      <c r="B975"/>
      <c r="C975" s="83"/>
    </row>
    <row r="976" spans="2:3" ht="15.75" customHeight="1" x14ac:dyDescent="0.25">
      <c r="B976"/>
      <c r="C976" s="83"/>
    </row>
    <row r="977" spans="2:3" ht="15.75" customHeight="1" x14ac:dyDescent="0.25">
      <c r="B977"/>
      <c r="C977" s="83"/>
    </row>
    <row r="978" spans="2:3" ht="15.75" customHeight="1" x14ac:dyDescent="0.25">
      <c r="B978"/>
      <c r="C978" s="83"/>
    </row>
    <row r="979" spans="2:3" ht="15.75" customHeight="1" x14ac:dyDescent="0.25">
      <c r="B979"/>
      <c r="C979" s="83"/>
    </row>
    <row r="980" spans="2:3" ht="15.75" customHeight="1" x14ac:dyDescent="0.25">
      <c r="B980"/>
      <c r="C980" s="83"/>
    </row>
    <row r="981" spans="2:3" ht="15.75" customHeight="1" x14ac:dyDescent="0.25">
      <c r="B981"/>
      <c r="C981" s="83"/>
    </row>
    <row r="982" spans="2:3" ht="15.75" customHeight="1" x14ac:dyDescent="0.25">
      <c r="B982"/>
      <c r="C982" s="83"/>
    </row>
    <row r="983" spans="2:3" ht="15.75" customHeight="1" x14ac:dyDescent="0.25">
      <c r="B983"/>
      <c r="C983" s="83"/>
    </row>
    <row r="984" spans="2:3" ht="15.75" customHeight="1" x14ac:dyDescent="0.25">
      <c r="B984"/>
      <c r="C984" s="83"/>
    </row>
    <row r="985" spans="2:3" ht="15.75" customHeight="1" x14ac:dyDescent="0.25">
      <c r="B985"/>
      <c r="C985" s="83"/>
    </row>
    <row r="986" spans="2:3" ht="15.75" customHeight="1" x14ac:dyDescent="0.25">
      <c r="B986"/>
      <c r="C986" s="83"/>
    </row>
    <row r="987" spans="2:3" ht="15.75" customHeight="1" x14ac:dyDescent="0.25">
      <c r="B987"/>
      <c r="C987" s="83"/>
    </row>
    <row r="988" spans="2:3" ht="15.75" customHeight="1" x14ac:dyDescent="0.25">
      <c r="B988"/>
      <c r="C988" s="83"/>
    </row>
    <row r="989" spans="2:3" ht="15.75" customHeight="1" x14ac:dyDescent="0.25">
      <c r="B989"/>
      <c r="C989" s="83"/>
    </row>
    <row r="990" spans="2:3" ht="15.75" customHeight="1" x14ac:dyDescent="0.25">
      <c r="B990"/>
      <c r="C990" s="83"/>
    </row>
    <row r="991" spans="2:3" ht="15.75" customHeight="1" x14ac:dyDescent="0.25">
      <c r="B991"/>
      <c r="C991" s="83"/>
    </row>
    <row r="992" spans="2:3" ht="15.75" customHeight="1" x14ac:dyDescent="0.25">
      <c r="B992"/>
      <c r="C992" s="83"/>
    </row>
    <row r="993" spans="2:3" ht="15.75" customHeight="1" x14ac:dyDescent="0.25">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D104"/>
    </sheetView>
  </sheetViews>
  <sheetFormatPr defaultColWidth="18.6640625"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2888</v>
      </c>
      <c r="C5" s="76" t="s">
        <v>2889</v>
      </c>
      <c r="D5" s="279">
        <v>12843.25</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80">
        <f>D7+D8+D17+D18</f>
        <v>212049.45</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76">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80">
        <f>SUM(D9:D16)</f>
        <v>166486.72</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76">
        <v>128117.4</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76">
        <v>37586.43</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76">
        <v>782.89</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76">
        <v>0</v>
      </c>
      <c r="E12" s="36"/>
      <c r="F12" s="36"/>
      <c r="G12" s="36"/>
      <c r="H12" s="36"/>
      <c r="I12" s="36"/>
      <c r="J12" s="36"/>
      <c r="K12" s="36"/>
      <c r="L12" s="36"/>
      <c r="M12" s="36"/>
      <c r="N12" s="36"/>
      <c r="O12" s="36"/>
      <c r="P12" s="36"/>
      <c r="Q12" s="36"/>
      <c r="R12" s="36"/>
      <c r="S12" s="36"/>
      <c r="T12" s="36"/>
      <c r="U12" s="36"/>
    </row>
    <row r="13" spans="1:24" ht="24" customHeight="1" x14ac:dyDescent="0.25">
      <c r="A13" s="206" t="s">
        <v>2307</v>
      </c>
      <c r="B13" s="128" t="s">
        <v>2901</v>
      </c>
      <c r="C13" s="77" t="s">
        <v>2902</v>
      </c>
      <c r="D13" s="276">
        <v>0</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76">
        <v>0</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76">
        <v>0</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76">
        <v>0</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76">
        <v>45562.73</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80">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76">
        <v>0</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76">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76">
        <v>0</v>
      </c>
      <c r="E21" s="36"/>
      <c r="F21" s="36"/>
      <c r="G21" s="36"/>
      <c r="H21" s="36"/>
      <c r="I21" s="36"/>
      <c r="J21" s="36"/>
      <c r="K21" s="36"/>
      <c r="L21" s="36"/>
      <c r="M21" s="36"/>
      <c r="N21" s="36"/>
      <c r="O21" s="36"/>
      <c r="P21" s="36"/>
      <c r="Q21" s="36"/>
      <c r="R21" s="36"/>
      <c r="S21" s="36"/>
      <c r="T21" s="36"/>
      <c r="U21" s="36"/>
    </row>
    <row r="22" spans="1:21" ht="24" customHeight="1" x14ac:dyDescent="0.25">
      <c r="A22" s="206" t="s">
        <v>2917</v>
      </c>
      <c r="B22" s="128" t="s">
        <v>2918</v>
      </c>
      <c r="C22" s="77" t="s">
        <v>2919</v>
      </c>
      <c r="D22" s="276">
        <v>0</v>
      </c>
      <c r="E22" s="36"/>
      <c r="F22" s="36"/>
      <c r="G22" s="36"/>
      <c r="H22" s="36"/>
      <c r="I22" s="36"/>
      <c r="J22" s="36"/>
      <c r="K22" s="36"/>
      <c r="L22" s="36"/>
      <c r="M22" s="36"/>
      <c r="N22" s="36"/>
      <c r="O22" s="36"/>
      <c r="P22" s="36"/>
      <c r="Q22" s="36"/>
      <c r="R22" s="36"/>
      <c r="S22" s="36"/>
      <c r="T22" s="36"/>
      <c r="U22" s="36"/>
    </row>
    <row r="23" spans="1:21" ht="24" customHeight="1" x14ac:dyDescent="0.25">
      <c r="A23" s="206" t="s">
        <v>2920</v>
      </c>
      <c r="B23" s="128" t="s">
        <v>2921</v>
      </c>
      <c r="C23" s="77" t="s">
        <v>2922</v>
      </c>
      <c r="D23" s="276">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2923</v>
      </c>
      <c r="C24" s="77" t="s">
        <v>2924</v>
      </c>
      <c r="D24" s="280">
        <f>D25+D26+D35+D36</f>
        <v>212267.72999999998</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76">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80">
        <f>SUM(D27:D34)</f>
        <v>166648.24</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76">
        <v>127358.96</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76">
        <v>38498.089999999997</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76">
        <v>791.19</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76">
        <v>0</v>
      </c>
      <c r="E30" s="36"/>
      <c r="F30" s="36"/>
      <c r="G30" s="36"/>
      <c r="H30" s="36"/>
      <c r="I30" s="36"/>
      <c r="J30" s="36"/>
      <c r="K30" s="36"/>
      <c r="L30" s="36"/>
      <c r="M30" s="36"/>
      <c r="N30" s="36"/>
      <c r="O30" s="36"/>
      <c r="P30" s="36"/>
      <c r="Q30" s="36"/>
      <c r="R30" s="36"/>
      <c r="S30" s="36"/>
      <c r="T30" s="36"/>
      <c r="U30" s="36"/>
    </row>
    <row r="31" spans="1:21" ht="24" customHeight="1" x14ac:dyDescent="0.25">
      <c r="A31" s="206" t="s">
        <v>2307</v>
      </c>
      <c r="B31" s="128" t="s">
        <v>2901</v>
      </c>
      <c r="C31" s="77" t="s">
        <v>2932</v>
      </c>
      <c r="D31" s="276">
        <v>0</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76">
        <v>0</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76">
        <v>0</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76">
        <v>0</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76">
        <v>45619.49</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80">
        <f>SUM(D37:D41)</f>
        <v>0</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76">
        <v>0</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76">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76">
        <v>0</v>
      </c>
      <c r="E39" s="36"/>
      <c r="F39" s="36"/>
      <c r="G39" s="36"/>
      <c r="H39" s="36"/>
      <c r="I39" s="36"/>
      <c r="J39" s="36"/>
      <c r="K39" s="36"/>
      <c r="L39" s="36"/>
      <c r="M39" s="36"/>
      <c r="N39" s="36"/>
      <c r="O39" s="36"/>
      <c r="P39" s="36"/>
      <c r="Q39" s="36"/>
      <c r="R39" s="36"/>
      <c r="S39" s="36"/>
      <c r="T39" s="36"/>
      <c r="U39" s="36"/>
    </row>
    <row r="40" spans="1:21" ht="24" customHeight="1" x14ac:dyDescent="0.25">
      <c r="A40" s="206" t="s">
        <v>2942</v>
      </c>
      <c r="B40" s="128" t="s">
        <v>2918</v>
      </c>
      <c r="C40" s="77" t="s">
        <v>2943</v>
      </c>
      <c r="D40" s="276">
        <v>0</v>
      </c>
      <c r="E40" s="36"/>
      <c r="F40" s="36"/>
      <c r="G40" s="36"/>
      <c r="H40" s="36"/>
      <c r="I40" s="36"/>
      <c r="J40" s="36"/>
      <c r="K40" s="36"/>
      <c r="L40" s="36"/>
      <c r="M40" s="36"/>
      <c r="N40" s="36"/>
      <c r="O40" s="36"/>
      <c r="P40" s="36"/>
      <c r="Q40" s="36"/>
      <c r="R40" s="36"/>
      <c r="S40" s="36"/>
      <c r="T40" s="36"/>
      <c r="U40" s="36"/>
    </row>
    <row r="41" spans="1:21" ht="24" customHeight="1" x14ac:dyDescent="0.25">
      <c r="A41" s="206" t="s">
        <v>2920</v>
      </c>
      <c r="B41" s="128" t="s">
        <v>2921</v>
      </c>
      <c r="C41" s="77" t="s">
        <v>2944</v>
      </c>
      <c r="D41" s="276">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2945</v>
      </c>
      <c r="C42" s="77" t="s">
        <v>2946</v>
      </c>
      <c r="D42" s="280">
        <f>D5+D6-D24</f>
        <v>12624.97000000003</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80">
        <f>D44+D49+D90+D95</f>
        <v>348.63</v>
      </c>
      <c r="E43" s="36"/>
      <c r="F43" s="36"/>
      <c r="G43" s="36"/>
      <c r="H43" s="36"/>
      <c r="I43" s="36"/>
      <c r="J43" s="36"/>
      <c r="K43" s="36"/>
      <c r="L43" s="36"/>
      <c r="M43" s="36"/>
      <c r="N43" s="36"/>
      <c r="O43" s="36"/>
      <c r="P43" s="36"/>
      <c r="Q43" s="36"/>
      <c r="R43" s="36"/>
      <c r="S43" s="36"/>
      <c r="T43" s="36"/>
      <c r="U43" s="36"/>
    </row>
    <row r="44" spans="1:21" ht="24" customHeight="1" x14ac:dyDescent="0.25">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76">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76">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76">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76">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07" t="s">
        <v>2959</v>
      </c>
      <c r="C49" s="77" t="s">
        <v>2960</v>
      </c>
      <c r="D49" s="280">
        <f>D50+D55+D60+D65+D70+D75+D80+D85</f>
        <v>0</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76">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76">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76">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76">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80">
        <f>SUM(D56:D59)</f>
        <v>0</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76">
        <v>0</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76">
        <v>0</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76">
        <v>0</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76">
        <v>0</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80">
        <f>SUM(D61:D64)</f>
        <v>0</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76">
        <v>0</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76">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76">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76">
        <v>0</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76">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76">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76">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76">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76">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76">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76">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76">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76">
        <v>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76">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76">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76">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76">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76">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76">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76">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76">
        <v>0</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76">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76">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76">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80">
        <f>SUM(D91:D94)</f>
        <v>348.63</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76">
        <v>348.63</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76">
        <v>0</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76">
        <v>0</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76">
        <v>0</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76">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76">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76">
        <v>0</v>
      </c>
      <c r="E98" s="36"/>
      <c r="F98" s="36"/>
      <c r="G98" s="36"/>
      <c r="H98" s="36"/>
      <c r="I98" s="36"/>
      <c r="J98" s="36"/>
      <c r="K98" s="36"/>
      <c r="L98" s="36"/>
      <c r="M98" s="36"/>
      <c r="N98" s="36"/>
      <c r="O98" s="36"/>
      <c r="P98" s="36"/>
      <c r="Q98" s="36"/>
      <c r="R98" s="36"/>
      <c r="S98" s="36"/>
      <c r="T98" s="36"/>
      <c r="U98" s="36"/>
    </row>
    <row r="99" spans="1:21" ht="24" customHeight="1" x14ac:dyDescent="0.25">
      <c r="A99" s="206" t="s">
        <v>2942</v>
      </c>
      <c r="B99" s="128" t="s">
        <v>2918</v>
      </c>
      <c r="C99" s="77" t="s">
        <v>3020</v>
      </c>
      <c r="D99" s="276">
        <v>0</v>
      </c>
      <c r="E99" s="36"/>
      <c r="F99" s="36"/>
      <c r="G99" s="36"/>
      <c r="H99" s="36"/>
      <c r="I99" s="36"/>
      <c r="J99" s="36"/>
      <c r="K99" s="36"/>
      <c r="L99" s="36"/>
      <c r="M99" s="36"/>
      <c r="N99" s="36"/>
      <c r="O99" s="36"/>
      <c r="P99" s="36"/>
      <c r="Q99" s="36"/>
      <c r="R99" s="36"/>
      <c r="S99" s="36"/>
      <c r="T99" s="36"/>
      <c r="U99" s="36"/>
    </row>
    <row r="100" spans="1:21" ht="24" customHeight="1" x14ac:dyDescent="0.25">
      <c r="A100" s="206" t="s">
        <v>2920</v>
      </c>
      <c r="B100" s="128" t="s">
        <v>2921</v>
      </c>
      <c r="C100" s="77" t="s">
        <v>3021</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80">
        <f>SUM(D102:D105)</f>
        <v>12276.34</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76">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76">
        <v>11886.33</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76">
        <v>390.01</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C304" s="95"/>
    </row>
    <row r="305" spans="3:3" ht="15.75" customHeight="1" x14ac:dyDescent="0.25">
      <c r="C305" s="95"/>
    </row>
    <row r="306" spans="3:3" ht="15.75" customHeight="1" x14ac:dyDescent="0.25">
      <c r="C306" s="95"/>
    </row>
    <row r="307" spans="3:3" ht="15.75" customHeight="1" x14ac:dyDescent="0.25">
      <c r="C307" s="95"/>
    </row>
    <row r="308" spans="3:3" ht="15.75" customHeight="1" x14ac:dyDescent="0.25">
      <c r="C308" s="95"/>
    </row>
    <row r="309" spans="3:3" ht="15.75" customHeight="1" x14ac:dyDescent="0.25">
      <c r="C309" s="95"/>
    </row>
    <row r="310" spans="3:3" ht="15.75" customHeight="1" x14ac:dyDescent="0.25">
      <c r="C310" s="95"/>
    </row>
    <row r="311" spans="3:3" ht="15.75" customHeight="1" x14ac:dyDescent="0.25">
      <c r="C311" s="95"/>
    </row>
    <row r="312" spans="3:3" ht="15.75" customHeight="1" x14ac:dyDescent="0.25">
      <c r="C312" s="95"/>
    </row>
    <row r="313" spans="3:3" ht="15.75" customHeight="1" x14ac:dyDescent="0.25">
      <c r="C313" s="95"/>
    </row>
    <row r="314" spans="3:3" ht="15.75" customHeight="1" x14ac:dyDescent="0.25">
      <c r="C314" s="95"/>
    </row>
    <row r="315" spans="3:3" ht="15.75" customHeight="1" x14ac:dyDescent="0.25">
      <c r="C315" s="95"/>
    </row>
    <row r="316" spans="3:3" ht="15.75" customHeight="1" x14ac:dyDescent="0.25">
      <c r="C316" s="95"/>
    </row>
    <row r="317" spans="3:3" ht="15.75" customHeight="1" x14ac:dyDescent="0.25">
      <c r="C317" s="95"/>
    </row>
    <row r="318" spans="3:3" ht="15.75" customHeight="1" x14ac:dyDescent="0.25">
      <c r="C318" s="95"/>
    </row>
    <row r="319" spans="3:3" ht="15.75" customHeight="1" x14ac:dyDescent="0.25">
      <c r="C319" s="95"/>
    </row>
    <row r="320" spans="3:3" ht="15.75" customHeight="1" x14ac:dyDescent="0.25">
      <c r="C320" s="95"/>
    </row>
    <row r="321" spans="3:3" ht="15.75" customHeight="1" x14ac:dyDescent="0.25">
      <c r="C321" s="95"/>
    </row>
    <row r="322" spans="3:3" ht="15.75" customHeight="1" x14ac:dyDescent="0.25">
      <c r="C322" s="95"/>
    </row>
    <row r="323" spans="3:3" ht="15.75" customHeight="1" x14ac:dyDescent="0.25">
      <c r="C323" s="95"/>
    </row>
    <row r="324" spans="3:3" ht="15.75" customHeight="1" x14ac:dyDescent="0.25">
      <c r="C324" s="95"/>
    </row>
    <row r="325" spans="3:3" ht="15.75" customHeight="1" x14ac:dyDescent="0.25">
      <c r="C325" s="95"/>
    </row>
    <row r="326" spans="3:3" ht="15.75" customHeight="1" x14ac:dyDescent="0.25">
      <c r="C326" s="95"/>
    </row>
    <row r="327" spans="3:3" ht="15.75" customHeight="1" x14ac:dyDescent="0.25">
      <c r="C327" s="95"/>
    </row>
    <row r="328" spans="3:3" ht="15.75" customHeight="1" x14ac:dyDescent="0.25">
      <c r="C328" s="95"/>
    </row>
    <row r="329" spans="3:3" ht="15.75" customHeight="1" x14ac:dyDescent="0.25">
      <c r="C329" s="95"/>
    </row>
    <row r="330" spans="3:3" ht="15.75" customHeight="1" x14ac:dyDescent="0.25">
      <c r="C330" s="95"/>
    </row>
    <row r="331" spans="3:3" ht="15.75" customHeight="1" x14ac:dyDescent="0.25">
      <c r="C331" s="95"/>
    </row>
    <row r="332" spans="3:3" ht="15.75" customHeight="1" x14ac:dyDescent="0.25">
      <c r="C332" s="95"/>
    </row>
    <row r="333" spans="3:3" ht="15.75" customHeight="1" x14ac:dyDescent="0.25">
      <c r="C333" s="95"/>
    </row>
    <row r="334" spans="3:3" ht="15.75" customHeight="1" x14ac:dyDescent="0.25">
      <c r="C334" s="95"/>
    </row>
    <row r="335" spans="3:3" ht="15.75" customHeight="1" x14ac:dyDescent="0.25">
      <c r="C335" s="95"/>
    </row>
    <row r="336" spans="3:3" ht="15.75" customHeight="1" x14ac:dyDescent="0.25">
      <c r="C336" s="95"/>
    </row>
    <row r="337" spans="3:3" ht="15.75" customHeight="1" x14ac:dyDescent="0.25">
      <c r="C337" s="95"/>
    </row>
    <row r="338" spans="3:3" ht="15.75" customHeight="1" x14ac:dyDescent="0.25">
      <c r="C338" s="95"/>
    </row>
    <row r="339" spans="3:3" ht="15.75" customHeight="1" x14ac:dyDescent="0.25">
      <c r="C339" s="95"/>
    </row>
    <row r="340" spans="3:3" ht="15.75" customHeight="1" x14ac:dyDescent="0.25">
      <c r="C340" s="95"/>
    </row>
    <row r="341" spans="3:3" ht="15.75" customHeight="1" x14ac:dyDescent="0.25">
      <c r="C341" s="95"/>
    </row>
    <row r="342" spans="3:3" ht="15.75" customHeight="1" x14ac:dyDescent="0.25">
      <c r="C342" s="95"/>
    </row>
    <row r="343" spans="3:3" ht="15.75" customHeight="1" x14ac:dyDescent="0.25">
      <c r="C343" s="95"/>
    </row>
    <row r="344" spans="3:3" ht="15.75" customHeight="1" x14ac:dyDescent="0.25">
      <c r="C344" s="95"/>
    </row>
    <row r="345" spans="3:3" ht="15.75" customHeight="1" x14ac:dyDescent="0.25">
      <c r="C345" s="95"/>
    </row>
    <row r="346" spans="3:3" ht="15.75" customHeight="1" x14ac:dyDescent="0.25">
      <c r="C346" s="95"/>
    </row>
    <row r="347" spans="3:3" ht="15.75" customHeight="1" x14ac:dyDescent="0.25">
      <c r="C347" s="95"/>
    </row>
    <row r="348" spans="3:3" ht="15.75" customHeight="1" x14ac:dyDescent="0.25">
      <c r="C348" s="95"/>
    </row>
    <row r="349" spans="3:3" ht="15.75" customHeight="1" x14ac:dyDescent="0.25">
      <c r="C349" s="95"/>
    </row>
    <row r="350" spans="3:3" ht="15.75" customHeight="1" x14ac:dyDescent="0.25">
      <c r="C350" s="95"/>
    </row>
    <row r="351" spans="3:3" ht="15.75" customHeight="1" x14ac:dyDescent="0.25">
      <c r="C351" s="95"/>
    </row>
    <row r="352" spans="3:3" ht="15.75" customHeight="1" x14ac:dyDescent="0.25">
      <c r="C352" s="95"/>
    </row>
    <row r="353" spans="3:3" ht="15.75" customHeight="1" x14ac:dyDescent="0.25">
      <c r="C353" s="95"/>
    </row>
    <row r="354" spans="3:3" ht="15.75" customHeight="1" x14ac:dyDescent="0.25">
      <c r="C354" s="95"/>
    </row>
    <row r="355" spans="3:3" ht="15.75" customHeight="1" x14ac:dyDescent="0.25">
      <c r="C355" s="95"/>
    </row>
    <row r="356" spans="3:3" ht="15.75" customHeight="1" x14ac:dyDescent="0.25">
      <c r="C356" s="95"/>
    </row>
    <row r="357" spans="3:3" ht="15.75" customHeight="1" x14ac:dyDescent="0.25">
      <c r="C357" s="95"/>
    </row>
    <row r="358" spans="3:3" ht="15.75" customHeight="1" x14ac:dyDescent="0.25">
      <c r="C358" s="95"/>
    </row>
    <row r="359" spans="3:3" ht="15.75" customHeight="1" x14ac:dyDescent="0.25">
      <c r="C359" s="95"/>
    </row>
    <row r="360" spans="3:3" ht="15.75" customHeight="1" x14ac:dyDescent="0.25">
      <c r="C360" s="95"/>
    </row>
    <row r="361" spans="3:3" ht="15.75" customHeight="1" x14ac:dyDescent="0.25">
      <c r="C361" s="95"/>
    </row>
    <row r="362" spans="3:3" ht="15.75" customHeight="1" x14ac:dyDescent="0.25">
      <c r="C362" s="95"/>
    </row>
    <row r="363" spans="3:3" ht="15.75" customHeight="1" x14ac:dyDescent="0.25">
      <c r="C363" s="95"/>
    </row>
    <row r="364" spans="3:3" ht="15.75" customHeight="1" x14ac:dyDescent="0.25">
      <c r="C364" s="95"/>
    </row>
    <row r="365" spans="3:3" ht="15.75" customHeight="1" x14ac:dyDescent="0.25">
      <c r="C365" s="95"/>
    </row>
    <row r="366" spans="3:3" ht="15.75" customHeight="1" x14ac:dyDescent="0.25">
      <c r="C366" s="95"/>
    </row>
    <row r="367" spans="3:3" ht="15.75" customHeight="1" x14ac:dyDescent="0.25">
      <c r="C367" s="95"/>
    </row>
    <row r="368" spans="3:3" ht="15.75" customHeight="1" x14ac:dyDescent="0.25">
      <c r="C368" s="95"/>
    </row>
    <row r="369" spans="3:3" ht="15.75" customHeight="1" x14ac:dyDescent="0.25">
      <c r="C369" s="95"/>
    </row>
    <row r="370" spans="3:3" ht="15.75" customHeight="1" x14ac:dyDescent="0.25">
      <c r="C370" s="95"/>
    </row>
    <row r="371" spans="3:3" ht="15.75" customHeight="1" x14ac:dyDescent="0.25">
      <c r="C371" s="95"/>
    </row>
    <row r="372" spans="3:3" ht="15.75" customHeight="1" x14ac:dyDescent="0.25">
      <c r="C372" s="95"/>
    </row>
    <row r="373" spans="3:3" ht="15.75" customHeight="1" x14ac:dyDescent="0.25">
      <c r="C373" s="95"/>
    </row>
    <row r="374" spans="3:3" ht="15.75" customHeight="1" x14ac:dyDescent="0.25">
      <c r="C374" s="95"/>
    </row>
    <row r="375" spans="3:3" ht="15.75" customHeight="1" x14ac:dyDescent="0.25">
      <c r="C375" s="95"/>
    </row>
    <row r="376" spans="3:3" ht="15.75" customHeight="1" x14ac:dyDescent="0.25">
      <c r="C376" s="95"/>
    </row>
    <row r="377" spans="3:3" ht="15.75" customHeight="1" x14ac:dyDescent="0.25">
      <c r="C377" s="95"/>
    </row>
    <row r="378" spans="3:3" ht="15.75" customHeight="1" x14ac:dyDescent="0.25">
      <c r="C378" s="95"/>
    </row>
    <row r="379" spans="3:3" ht="15.75" customHeight="1" x14ac:dyDescent="0.25">
      <c r="C379" s="95"/>
    </row>
    <row r="380" spans="3:3" ht="15.75" customHeight="1" x14ac:dyDescent="0.25">
      <c r="C380" s="95"/>
    </row>
    <row r="381" spans="3:3" ht="15.75" customHeight="1" x14ac:dyDescent="0.25">
      <c r="C381" s="95"/>
    </row>
    <row r="382" spans="3:3" ht="15.75" customHeight="1" x14ac:dyDescent="0.25">
      <c r="C382" s="95"/>
    </row>
    <row r="383" spans="3:3" ht="15.75" customHeight="1" x14ac:dyDescent="0.25">
      <c r="C383" s="95"/>
    </row>
    <row r="384" spans="3:3" ht="15.75" customHeight="1" x14ac:dyDescent="0.25">
      <c r="C384" s="95"/>
    </row>
    <row r="385" spans="3:3" ht="15.75" customHeight="1" x14ac:dyDescent="0.25">
      <c r="C385" s="95"/>
    </row>
    <row r="386" spans="3:3" ht="15.75" customHeight="1" x14ac:dyDescent="0.25">
      <c r="C386" s="95"/>
    </row>
    <row r="387" spans="3:3" ht="15.75" customHeight="1" x14ac:dyDescent="0.25">
      <c r="C387" s="95"/>
    </row>
    <row r="388" spans="3:3" ht="15.75" customHeight="1" x14ac:dyDescent="0.25">
      <c r="C388" s="95"/>
    </row>
    <row r="389" spans="3:3" ht="15.75" customHeight="1" x14ac:dyDescent="0.25">
      <c r="C389" s="95"/>
    </row>
    <row r="390" spans="3:3" ht="15.75" customHeight="1" x14ac:dyDescent="0.25">
      <c r="C390" s="95"/>
    </row>
    <row r="391" spans="3:3" ht="15.75" customHeight="1" x14ac:dyDescent="0.25">
      <c r="C391" s="95"/>
    </row>
    <row r="392" spans="3:3" ht="15.75" customHeight="1" x14ac:dyDescent="0.25">
      <c r="C392" s="95"/>
    </row>
    <row r="393" spans="3:3" ht="15.75" customHeight="1" x14ac:dyDescent="0.25">
      <c r="C393" s="95"/>
    </row>
    <row r="394" spans="3:3" ht="15.75" customHeight="1" x14ac:dyDescent="0.25">
      <c r="C394" s="95"/>
    </row>
    <row r="395" spans="3:3" ht="15.75" customHeight="1" x14ac:dyDescent="0.25">
      <c r="C395" s="95"/>
    </row>
    <row r="396" spans="3:3" ht="15.75" customHeight="1" x14ac:dyDescent="0.25">
      <c r="C396" s="95"/>
    </row>
    <row r="397" spans="3:3" ht="15.75" customHeight="1" x14ac:dyDescent="0.25">
      <c r="C397" s="95"/>
    </row>
    <row r="398" spans="3:3" ht="15.75" customHeight="1" x14ac:dyDescent="0.25">
      <c r="C398" s="95"/>
    </row>
    <row r="399" spans="3:3" ht="15.75" customHeight="1" x14ac:dyDescent="0.25">
      <c r="C399" s="95"/>
    </row>
    <row r="400" spans="3:3" ht="15.75" customHeight="1" x14ac:dyDescent="0.25">
      <c r="C400" s="95"/>
    </row>
    <row r="401" spans="3:3" ht="15.75" customHeight="1" x14ac:dyDescent="0.25">
      <c r="C401" s="95"/>
    </row>
    <row r="402" spans="3:3" ht="15.75" customHeight="1" x14ac:dyDescent="0.25">
      <c r="C402" s="95"/>
    </row>
    <row r="403" spans="3:3" ht="15.75" customHeight="1" x14ac:dyDescent="0.25">
      <c r="C403" s="95"/>
    </row>
    <row r="404" spans="3:3" ht="15.75" customHeight="1" x14ac:dyDescent="0.25">
      <c r="C404" s="95"/>
    </row>
    <row r="405" spans="3:3" ht="15.75" customHeight="1" x14ac:dyDescent="0.25">
      <c r="C405" s="95"/>
    </row>
    <row r="406" spans="3:3" ht="15.75" customHeight="1" x14ac:dyDescent="0.25">
      <c r="C406" s="95"/>
    </row>
    <row r="407" spans="3:3" ht="15.75" customHeight="1" x14ac:dyDescent="0.25">
      <c r="C407" s="95"/>
    </row>
    <row r="408" spans="3:3" ht="15.75" customHeight="1" x14ac:dyDescent="0.25">
      <c r="C408" s="95"/>
    </row>
    <row r="409" spans="3:3" ht="15.75" customHeight="1" x14ac:dyDescent="0.25">
      <c r="C409" s="95"/>
    </row>
    <row r="410" spans="3:3" ht="15.75" customHeight="1" x14ac:dyDescent="0.25">
      <c r="C410" s="95"/>
    </row>
    <row r="411" spans="3:3" ht="15.75" customHeight="1" x14ac:dyDescent="0.25">
      <c r="C411" s="95"/>
    </row>
    <row r="412" spans="3:3" ht="15.75" customHeight="1" x14ac:dyDescent="0.25">
      <c r="C412" s="95"/>
    </row>
    <row r="413" spans="3:3" ht="15.75" customHeight="1" x14ac:dyDescent="0.25">
      <c r="C413" s="95"/>
    </row>
    <row r="414" spans="3:3" ht="15.75" customHeight="1" x14ac:dyDescent="0.25">
      <c r="C414" s="95"/>
    </row>
    <row r="415" spans="3:3" ht="15.75" customHeight="1" x14ac:dyDescent="0.25">
      <c r="C415" s="95"/>
    </row>
    <row r="416" spans="3:3" ht="15.75" customHeight="1" x14ac:dyDescent="0.25">
      <c r="C416" s="95"/>
    </row>
    <row r="417" spans="3:3" ht="15.75" customHeight="1" x14ac:dyDescent="0.25">
      <c r="C417" s="95"/>
    </row>
    <row r="418" spans="3:3" ht="15.75" customHeight="1" x14ac:dyDescent="0.25">
      <c r="C418" s="95"/>
    </row>
    <row r="419" spans="3:3" ht="15.75" customHeight="1" x14ac:dyDescent="0.25">
      <c r="C419" s="95"/>
    </row>
    <row r="420" spans="3:3" ht="15.75" customHeight="1" x14ac:dyDescent="0.25">
      <c r="C420" s="95"/>
    </row>
    <row r="421" spans="3:3" ht="15.75" customHeight="1" x14ac:dyDescent="0.25">
      <c r="C421" s="95"/>
    </row>
    <row r="422" spans="3:3" ht="15.75" customHeight="1" x14ac:dyDescent="0.25">
      <c r="C422" s="95"/>
    </row>
    <row r="423" spans="3:3" ht="15.75" customHeight="1" x14ac:dyDescent="0.25">
      <c r="C423" s="95"/>
    </row>
    <row r="424" spans="3:3" ht="15.75" customHeight="1" x14ac:dyDescent="0.25">
      <c r="C424" s="95"/>
    </row>
    <row r="425" spans="3:3" ht="15.75" customHeight="1" x14ac:dyDescent="0.25">
      <c r="C425" s="95"/>
    </row>
    <row r="426" spans="3:3" ht="15.75" customHeight="1" x14ac:dyDescent="0.25">
      <c r="C426" s="95"/>
    </row>
    <row r="427" spans="3:3" ht="15.75" customHeight="1" x14ac:dyDescent="0.25">
      <c r="C427" s="95"/>
    </row>
    <row r="428" spans="3:3" ht="15.75" customHeight="1" x14ac:dyDescent="0.25">
      <c r="C428" s="95"/>
    </row>
    <row r="429" spans="3:3" ht="15.75" customHeight="1" x14ac:dyDescent="0.25">
      <c r="C429" s="95"/>
    </row>
    <row r="430" spans="3:3" ht="15.75" customHeight="1" x14ac:dyDescent="0.25">
      <c r="C430" s="95"/>
    </row>
    <row r="431" spans="3:3" ht="15.75" customHeight="1" x14ac:dyDescent="0.25">
      <c r="C431" s="95"/>
    </row>
    <row r="432" spans="3:3" ht="15.75" customHeight="1" x14ac:dyDescent="0.25">
      <c r="C432" s="95"/>
    </row>
    <row r="433" spans="3:3" ht="15.75" customHeight="1" x14ac:dyDescent="0.25">
      <c r="C433" s="95"/>
    </row>
    <row r="434" spans="3:3" ht="15.75" customHeight="1" x14ac:dyDescent="0.25">
      <c r="C434" s="95"/>
    </row>
    <row r="435" spans="3:3" ht="15.75" customHeight="1" x14ac:dyDescent="0.25">
      <c r="C435" s="95"/>
    </row>
    <row r="436" spans="3:3" ht="15.75" customHeight="1" x14ac:dyDescent="0.25">
      <c r="C436" s="95"/>
    </row>
    <row r="437" spans="3:3" ht="15.75" customHeight="1" x14ac:dyDescent="0.25">
      <c r="C437" s="95"/>
    </row>
    <row r="438" spans="3:3" ht="15.75" customHeight="1" x14ac:dyDescent="0.25">
      <c r="C438" s="95"/>
    </row>
    <row r="439" spans="3:3" ht="15.75" customHeight="1" x14ac:dyDescent="0.25">
      <c r="C439" s="95"/>
    </row>
    <row r="440" spans="3:3" ht="15.75" customHeight="1" x14ac:dyDescent="0.25">
      <c r="C440" s="95"/>
    </row>
    <row r="441" spans="3:3" ht="15.75" customHeight="1" x14ac:dyDescent="0.25">
      <c r="C441" s="95"/>
    </row>
    <row r="442" spans="3:3" ht="15.75" customHeight="1" x14ac:dyDescent="0.25">
      <c r="C442" s="95"/>
    </row>
    <row r="443" spans="3:3" ht="15.75" customHeight="1" x14ac:dyDescent="0.25">
      <c r="C443" s="95"/>
    </row>
    <row r="444" spans="3:3" ht="15.75" customHeight="1" x14ac:dyDescent="0.25">
      <c r="C444" s="95"/>
    </row>
    <row r="445" spans="3:3" ht="15.75" customHeight="1" x14ac:dyDescent="0.25">
      <c r="C445" s="95"/>
    </row>
    <row r="446" spans="3:3" ht="15.75" customHeight="1" x14ac:dyDescent="0.25">
      <c r="C446" s="95"/>
    </row>
    <row r="447" spans="3:3" ht="15.75" customHeight="1" x14ac:dyDescent="0.25">
      <c r="C447" s="95"/>
    </row>
    <row r="448" spans="3:3" ht="15.75" customHeight="1" x14ac:dyDescent="0.25">
      <c r="C448" s="95"/>
    </row>
    <row r="449" spans="3:3" ht="15.75" customHeight="1" x14ac:dyDescent="0.25">
      <c r="C449" s="95"/>
    </row>
    <row r="450" spans="3:3" ht="15.75" customHeight="1" x14ac:dyDescent="0.25">
      <c r="C450" s="95"/>
    </row>
    <row r="451" spans="3:3" ht="15.75" customHeight="1" x14ac:dyDescent="0.25">
      <c r="C451" s="95"/>
    </row>
    <row r="452" spans="3:3" ht="15.75" customHeight="1" x14ac:dyDescent="0.25">
      <c r="C452" s="95"/>
    </row>
    <row r="453" spans="3:3" ht="15.75" customHeight="1" x14ac:dyDescent="0.25">
      <c r="C453" s="95"/>
    </row>
    <row r="454" spans="3:3" ht="15.75" customHeight="1" x14ac:dyDescent="0.25">
      <c r="C454" s="95"/>
    </row>
    <row r="455" spans="3:3" ht="15.75" customHeight="1" x14ac:dyDescent="0.25">
      <c r="C455" s="95"/>
    </row>
    <row r="456" spans="3:3" ht="15.75" customHeight="1" x14ac:dyDescent="0.25">
      <c r="C456" s="95"/>
    </row>
    <row r="457" spans="3:3" ht="15.75" customHeight="1" x14ac:dyDescent="0.25">
      <c r="C457" s="95"/>
    </row>
    <row r="458" spans="3:3" ht="15.75" customHeight="1" x14ac:dyDescent="0.25">
      <c r="C458" s="95"/>
    </row>
    <row r="459" spans="3:3" ht="15.75" customHeight="1" x14ac:dyDescent="0.25">
      <c r="C459" s="95"/>
    </row>
    <row r="460" spans="3:3" ht="15.75" customHeight="1" x14ac:dyDescent="0.25">
      <c r="C460" s="95"/>
    </row>
    <row r="461" spans="3:3" ht="15.75" customHeight="1" x14ac:dyDescent="0.25">
      <c r="C461" s="95"/>
    </row>
    <row r="462" spans="3:3" ht="15.75" customHeight="1" x14ac:dyDescent="0.25">
      <c r="C462" s="95"/>
    </row>
    <row r="463" spans="3:3" ht="15.75" customHeight="1" x14ac:dyDescent="0.25">
      <c r="C463" s="95"/>
    </row>
    <row r="464" spans="3:3" ht="15.75" customHeight="1" x14ac:dyDescent="0.25">
      <c r="C464" s="95"/>
    </row>
    <row r="465" spans="3:3" ht="15.75" customHeight="1" x14ac:dyDescent="0.25">
      <c r="C465" s="95"/>
    </row>
    <row r="466" spans="3:3" ht="15.75" customHeight="1" x14ac:dyDescent="0.25">
      <c r="C466" s="95"/>
    </row>
    <row r="467" spans="3:3" ht="15.75" customHeight="1" x14ac:dyDescent="0.25">
      <c r="C467" s="95"/>
    </row>
    <row r="468" spans="3:3" ht="15.75" customHeight="1" x14ac:dyDescent="0.25">
      <c r="C468" s="95"/>
    </row>
    <row r="469" spans="3:3" ht="15.75" customHeight="1" x14ac:dyDescent="0.25">
      <c r="C469" s="95"/>
    </row>
    <row r="470" spans="3:3" ht="15.75" customHeight="1" x14ac:dyDescent="0.25">
      <c r="C470" s="95"/>
    </row>
    <row r="471" spans="3:3" ht="15.75" customHeight="1" x14ac:dyDescent="0.25">
      <c r="C471" s="95"/>
    </row>
    <row r="472" spans="3:3" ht="15.75" customHeight="1" x14ac:dyDescent="0.25">
      <c r="C472" s="95"/>
    </row>
    <row r="473" spans="3:3" ht="15.75" customHeight="1" x14ac:dyDescent="0.25">
      <c r="C473" s="95"/>
    </row>
    <row r="474" spans="3:3" ht="15.75" customHeight="1" x14ac:dyDescent="0.25">
      <c r="C474" s="95"/>
    </row>
    <row r="475" spans="3:3" ht="15.75" customHeight="1" x14ac:dyDescent="0.25">
      <c r="C475" s="95"/>
    </row>
    <row r="476" spans="3:3" ht="15.75" customHeight="1" x14ac:dyDescent="0.25">
      <c r="C476" s="95"/>
    </row>
    <row r="477" spans="3:3" ht="15.75" customHeight="1" x14ac:dyDescent="0.25">
      <c r="C477" s="95"/>
    </row>
    <row r="478" spans="3:3" ht="15.75" customHeight="1" x14ac:dyDescent="0.25">
      <c r="C478" s="95"/>
    </row>
    <row r="479" spans="3:3" ht="15.75" customHeight="1" x14ac:dyDescent="0.25">
      <c r="C479" s="95"/>
    </row>
    <row r="480" spans="3:3" ht="15.75" customHeight="1" x14ac:dyDescent="0.25">
      <c r="C480" s="95"/>
    </row>
    <row r="481" spans="3:3" ht="15.75" customHeight="1" x14ac:dyDescent="0.25">
      <c r="C481" s="95"/>
    </row>
    <row r="482" spans="3:3" ht="15.75" customHeight="1" x14ac:dyDescent="0.25">
      <c r="C482" s="95"/>
    </row>
    <row r="483" spans="3:3" ht="15.75" customHeight="1" x14ac:dyDescent="0.25">
      <c r="C483" s="95"/>
    </row>
    <row r="484" spans="3:3" ht="15.75" customHeight="1" x14ac:dyDescent="0.25">
      <c r="C484" s="95"/>
    </row>
    <row r="485" spans="3:3" ht="15.75" customHeight="1" x14ac:dyDescent="0.25">
      <c r="C485" s="95"/>
    </row>
    <row r="486" spans="3:3" ht="15.75" customHeight="1" x14ac:dyDescent="0.25">
      <c r="C486" s="95"/>
    </row>
    <row r="487" spans="3:3" ht="15.75" customHeight="1" x14ac:dyDescent="0.25">
      <c r="C487" s="95"/>
    </row>
    <row r="488" spans="3:3" ht="15.75" customHeight="1" x14ac:dyDescent="0.25">
      <c r="C488" s="95"/>
    </row>
    <row r="489" spans="3:3" ht="15.75" customHeight="1" x14ac:dyDescent="0.25">
      <c r="C489" s="95"/>
    </row>
    <row r="490" spans="3:3" ht="15.75" customHeight="1" x14ac:dyDescent="0.25">
      <c r="C490" s="95"/>
    </row>
    <row r="491" spans="3:3" ht="15.75" customHeight="1" x14ac:dyDescent="0.25">
      <c r="C491" s="95"/>
    </row>
    <row r="492" spans="3:3" ht="15.75" customHeight="1" x14ac:dyDescent="0.25">
      <c r="C492" s="95"/>
    </row>
    <row r="493" spans="3:3" ht="15.75" customHeight="1" x14ac:dyDescent="0.25">
      <c r="C493" s="95"/>
    </row>
    <row r="494" spans="3:3" ht="15.75" customHeight="1" x14ac:dyDescent="0.25">
      <c r="C494" s="95"/>
    </row>
    <row r="495" spans="3:3" ht="15.75" customHeight="1" x14ac:dyDescent="0.25">
      <c r="C495" s="95"/>
    </row>
    <row r="496" spans="3:3" ht="15.75" customHeight="1" x14ac:dyDescent="0.25">
      <c r="C496" s="95"/>
    </row>
    <row r="497" spans="3:3" ht="15.75" customHeight="1" x14ac:dyDescent="0.25">
      <c r="C497" s="95"/>
    </row>
    <row r="498" spans="3:3" ht="15.75" customHeight="1" x14ac:dyDescent="0.25">
      <c r="C498" s="95"/>
    </row>
    <row r="499" spans="3:3" ht="15.75" customHeight="1" x14ac:dyDescent="0.25">
      <c r="C499" s="95"/>
    </row>
    <row r="500" spans="3:3" ht="15.75" customHeight="1" x14ac:dyDescent="0.25">
      <c r="C500" s="95"/>
    </row>
    <row r="501" spans="3:3" ht="15.75" customHeight="1" x14ac:dyDescent="0.25">
      <c r="C501" s="95"/>
    </row>
    <row r="502" spans="3:3" ht="15.75" customHeight="1" x14ac:dyDescent="0.25">
      <c r="C502" s="95"/>
    </row>
    <row r="503" spans="3:3" ht="15.75" customHeight="1" x14ac:dyDescent="0.25">
      <c r="C503" s="95"/>
    </row>
    <row r="504" spans="3:3" ht="15.75" customHeight="1" x14ac:dyDescent="0.25">
      <c r="C504" s="95"/>
    </row>
    <row r="505" spans="3:3" ht="15.75" customHeight="1" x14ac:dyDescent="0.25">
      <c r="C505" s="95"/>
    </row>
    <row r="506" spans="3:3" ht="15.75" customHeight="1" x14ac:dyDescent="0.25">
      <c r="C506" s="95"/>
    </row>
    <row r="507" spans="3:3" ht="15.75" customHeight="1" x14ac:dyDescent="0.25">
      <c r="C507" s="95"/>
    </row>
    <row r="508" spans="3:3" ht="15.75" customHeight="1" x14ac:dyDescent="0.25">
      <c r="C508" s="95"/>
    </row>
    <row r="509" spans="3:3" ht="15.75" customHeight="1" x14ac:dyDescent="0.25">
      <c r="C509" s="95"/>
    </row>
    <row r="510" spans="3:3" ht="15.75" customHeight="1" x14ac:dyDescent="0.25">
      <c r="C510" s="95"/>
    </row>
    <row r="511" spans="3:3" ht="15.75" customHeight="1" x14ac:dyDescent="0.25">
      <c r="C511" s="95"/>
    </row>
    <row r="512" spans="3:3" ht="15.75" customHeight="1" x14ac:dyDescent="0.25">
      <c r="C512" s="95"/>
    </row>
    <row r="513" spans="3:3" ht="15.75" customHeight="1" x14ac:dyDescent="0.25">
      <c r="C513" s="95"/>
    </row>
    <row r="514" spans="3:3" ht="15.75" customHeight="1" x14ac:dyDescent="0.25">
      <c r="C514" s="95"/>
    </row>
    <row r="515" spans="3:3" ht="15.75" customHeight="1" x14ac:dyDescent="0.25">
      <c r="C515" s="95"/>
    </row>
    <row r="516" spans="3:3" ht="15.75" customHeight="1" x14ac:dyDescent="0.25">
      <c r="C516" s="95"/>
    </row>
    <row r="517" spans="3:3" ht="15.75" customHeight="1" x14ac:dyDescent="0.25">
      <c r="C517" s="95"/>
    </row>
    <row r="518" spans="3:3" ht="15.75" customHeight="1" x14ac:dyDescent="0.25">
      <c r="C518" s="95"/>
    </row>
    <row r="519" spans="3:3" ht="15.75" customHeight="1" x14ac:dyDescent="0.25">
      <c r="C519" s="95"/>
    </row>
    <row r="520" spans="3:3" ht="15.75" customHeight="1" x14ac:dyDescent="0.25">
      <c r="C520" s="95"/>
    </row>
    <row r="521" spans="3:3" ht="15.75" customHeight="1" x14ac:dyDescent="0.25">
      <c r="C521" s="95"/>
    </row>
    <row r="522" spans="3:3" ht="15.75" customHeight="1" x14ac:dyDescent="0.25">
      <c r="C522" s="95"/>
    </row>
    <row r="523" spans="3:3" ht="15.75" customHeight="1" x14ac:dyDescent="0.25">
      <c r="C523" s="95"/>
    </row>
    <row r="524" spans="3:3" ht="15.75" customHeight="1" x14ac:dyDescent="0.25">
      <c r="C524" s="95"/>
    </row>
    <row r="525" spans="3:3" ht="15.75" customHeight="1" x14ac:dyDescent="0.25">
      <c r="C525" s="95"/>
    </row>
    <row r="526" spans="3:3" ht="15.75" customHeight="1" x14ac:dyDescent="0.25">
      <c r="C526" s="95"/>
    </row>
    <row r="527" spans="3:3" ht="15.75" customHeight="1" x14ac:dyDescent="0.25">
      <c r="C527" s="95"/>
    </row>
    <row r="528" spans="3:3" ht="15.75" customHeight="1" x14ac:dyDescent="0.25">
      <c r="C528" s="95"/>
    </row>
    <row r="529" spans="3:3" ht="15.75" customHeight="1" x14ac:dyDescent="0.25">
      <c r="C529" s="95"/>
    </row>
    <row r="530" spans="3:3" ht="15.75" customHeight="1" x14ac:dyDescent="0.25">
      <c r="C530" s="95"/>
    </row>
    <row r="531" spans="3:3" ht="15.75" customHeight="1" x14ac:dyDescent="0.25">
      <c r="C531" s="95"/>
    </row>
    <row r="532" spans="3:3" ht="15.75" customHeight="1" x14ac:dyDescent="0.25">
      <c r="C532" s="95"/>
    </row>
    <row r="533" spans="3:3" ht="15.75" customHeight="1" x14ac:dyDescent="0.25">
      <c r="C533" s="95"/>
    </row>
    <row r="534" spans="3:3" ht="15.75" customHeight="1" x14ac:dyDescent="0.25">
      <c r="C534" s="95"/>
    </row>
    <row r="535" spans="3:3" ht="15.75" customHeight="1" x14ac:dyDescent="0.25">
      <c r="C535" s="95"/>
    </row>
    <row r="536" spans="3:3" ht="15.75" customHeight="1" x14ac:dyDescent="0.25">
      <c r="C536" s="95"/>
    </row>
    <row r="537" spans="3:3" ht="15.75" customHeight="1" x14ac:dyDescent="0.25">
      <c r="C537" s="95"/>
    </row>
    <row r="538" spans="3:3" ht="15.75" customHeight="1" x14ac:dyDescent="0.25">
      <c r="C538" s="95"/>
    </row>
    <row r="539" spans="3:3" ht="15.75" customHeight="1" x14ac:dyDescent="0.25">
      <c r="C539" s="95"/>
    </row>
    <row r="540" spans="3:3" ht="15.75" customHeight="1" x14ac:dyDescent="0.25">
      <c r="C540" s="95"/>
    </row>
    <row r="541" spans="3:3" ht="15.75" customHeight="1" x14ac:dyDescent="0.25">
      <c r="C541" s="95"/>
    </row>
    <row r="542" spans="3:3" ht="15.75" customHeight="1" x14ac:dyDescent="0.25">
      <c r="C542" s="95"/>
    </row>
    <row r="543" spans="3:3" ht="15.75" customHeight="1" x14ac:dyDescent="0.25">
      <c r="C543" s="95"/>
    </row>
    <row r="544" spans="3:3" ht="15.75" customHeight="1" x14ac:dyDescent="0.25">
      <c r="C544" s="95"/>
    </row>
    <row r="545" spans="3:3" ht="15.75" customHeight="1" x14ac:dyDescent="0.25">
      <c r="C545" s="95"/>
    </row>
    <row r="546" spans="3:3" ht="15.75" customHeight="1" x14ac:dyDescent="0.25">
      <c r="C546" s="95"/>
    </row>
    <row r="547" spans="3:3" ht="15.75" customHeight="1" x14ac:dyDescent="0.25">
      <c r="C547" s="95"/>
    </row>
    <row r="548" spans="3:3" ht="15.75" customHeight="1" x14ac:dyDescent="0.25">
      <c r="C548" s="95"/>
    </row>
    <row r="549" spans="3:3" ht="15.75" customHeight="1" x14ac:dyDescent="0.25">
      <c r="C549" s="95"/>
    </row>
    <row r="550" spans="3:3" ht="15.75" customHeight="1" x14ac:dyDescent="0.25">
      <c r="C550" s="95"/>
    </row>
    <row r="551" spans="3:3" ht="15.75" customHeight="1" x14ac:dyDescent="0.25">
      <c r="C551" s="95"/>
    </row>
    <row r="552" spans="3:3" ht="15.75" customHeight="1" x14ac:dyDescent="0.25">
      <c r="C552" s="95"/>
    </row>
    <row r="553" spans="3:3" ht="15.75" customHeight="1" x14ac:dyDescent="0.25">
      <c r="C553" s="95"/>
    </row>
    <row r="554" spans="3:3" ht="15.75" customHeight="1" x14ac:dyDescent="0.25">
      <c r="C554" s="95"/>
    </row>
    <row r="555" spans="3:3" ht="15.75" customHeight="1" x14ac:dyDescent="0.25">
      <c r="C555" s="95"/>
    </row>
    <row r="556" spans="3:3" ht="15.75" customHeight="1" x14ac:dyDescent="0.25">
      <c r="C556" s="95"/>
    </row>
    <row r="557" spans="3:3" ht="15.75" customHeight="1" x14ac:dyDescent="0.25">
      <c r="C557" s="95"/>
    </row>
    <row r="558" spans="3:3" ht="15.75" customHeight="1" x14ac:dyDescent="0.25">
      <c r="C558" s="95"/>
    </row>
    <row r="559" spans="3:3" ht="15.75" customHeight="1" x14ac:dyDescent="0.25">
      <c r="C559" s="95"/>
    </row>
    <row r="560" spans="3:3" ht="15.75" customHeight="1" x14ac:dyDescent="0.25">
      <c r="C560" s="95"/>
    </row>
    <row r="561" spans="3:3" ht="15.75" customHeight="1" x14ac:dyDescent="0.25">
      <c r="C561" s="95"/>
    </row>
    <row r="562" spans="3:3" ht="15.75" customHeight="1" x14ac:dyDescent="0.25">
      <c r="C562" s="95"/>
    </row>
    <row r="563" spans="3:3" ht="15.75" customHeight="1" x14ac:dyDescent="0.25">
      <c r="C563" s="95"/>
    </row>
    <row r="564" spans="3:3" ht="15.75" customHeight="1" x14ac:dyDescent="0.25">
      <c r="C564" s="95"/>
    </row>
    <row r="565" spans="3:3" ht="15.75" customHeight="1" x14ac:dyDescent="0.25">
      <c r="C565" s="95"/>
    </row>
    <row r="566" spans="3:3" ht="15.75" customHeight="1" x14ac:dyDescent="0.25">
      <c r="C566" s="95"/>
    </row>
    <row r="567" spans="3:3" ht="15.75" customHeight="1" x14ac:dyDescent="0.25">
      <c r="C567" s="95"/>
    </row>
    <row r="568" spans="3:3" ht="15.75" customHeight="1" x14ac:dyDescent="0.25">
      <c r="C568" s="95"/>
    </row>
    <row r="569" spans="3:3" ht="15.75" customHeight="1" x14ac:dyDescent="0.25">
      <c r="C569" s="95"/>
    </row>
    <row r="570" spans="3:3" ht="15.75" customHeight="1" x14ac:dyDescent="0.25">
      <c r="C570" s="95"/>
    </row>
    <row r="571" spans="3:3" ht="15.75" customHeight="1" x14ac:dyDescent="0.25">
      <c r="C571" s="95"/>
    </row>
    <row r="572" spans="3:3" ht="15.75" customHeight="1" x14ac:dyDescent="0.25">
      <c r="C572" s="95"/>
    </row>
    <row r="573" spans="3:3" ht="15.75" customHeight="1" x14ac:dyDescent="0.25">
      <c r="C573" s="95"/>
    </row>
    <row r="574" spans="3:3" ht="15.75" customHeight="1" x14ac:dyDescent="0.25">
      <c r="C574" s="95"/>
    </row>
    <row r="575" spans="3:3" ht="15.75" customHeight="1" x14ac:dyDescent="0.25">
      <c r="C575" s="95"/>
    </row>
    <row r="576" spans="3:3" ht="15.75" customHeight="1" x14ac:dyDescent="0.25">
      <c r="C576" s="95"/>
    </row>
    <row r="577" spans="3:3" ht="15.75" customHeight="1" x14ac:dyDescent="0.25">
      <c r="C577" s="95"/>
    </row>
    <row r="578" spans="3:3" ht="15.75" customHeight="1" x14ac:dyDescent="0.25">
      <c r="C578" s="95"/>
    </row>
    <row r="579" spans="3:3" ht="15.75" customHeight="1" x14ac:dyDescent="0.25">
      <c r="C579" s="95"/>
    </row>
    <row r="580" spans="3:3" ht="15.75" customHeight="1" x14ac:dyDescent="0.25">
      <c r="C580" s="95"/>
    </row>
    <row r="581" spans="3:3" ht="15.75" customHeight="1" x14ac:dyDescent="0.25">
      <c r="C581" s="95"/>
    </row>
    <row r="582" spans="3:3" ht="15.75" customHeight="1" x14ac:dyDescent="0.25">
      <c r="C582" s="95"/>
    </row>
    <row r="583" spans="3:3" ht="15.75" customHeight="1" x14ac:dyDescent="0.25">
      <c r="C583" s="95"/>
    </row>
    <row r="584" spans="3:3" ht="15.75" customHeight="1" x14ac:dyDescent="0.25">
      <c r="C584" s="95"/>
    </row>
    <row r="585" spans="3:3" ht="15.75" customHeight="1" x14ac:dyDescent="0.25">
      <c r="C585" s="95"/>
    </row>
    <row r="586" spans="3:3" ht="15.75" customHeight="1" x14ac:dyDescent="0.25">
      <c r="C586" s="95"/>
    </row>
    <row r="587" spans="3:3" ht="15.75" customHeight="1" x14ac:dyDescent="0.25">
      <c r="C587" s="95"/>
    </row>
    <row r="588" spans="3:3" ht="15.75" customHeight="1" x14ac:dyDescent="0.25">
      <c r="C588" s="95"/>
    </row>
    <row r="589" spans="3:3" ht="15.75" customHeight="1" x14ac:dyDescent="0.25">
      <c r="C589" s="95"/>
    </row>
    <row r="590" spans="3:3" ht="15.75" customHeight="1" x14ac:dyDescent="0.25">
      <c r="C590" s="95"/>
    </row>
    <row r="591" spans="3:3" ht="15.75" customHeight="1" x14ac:dyDescent="0.25">
      <c r="C591" s="95"/>
    </row>
    <row r="592" spans="3:3" ht="15.75" customHeight="1" x14ac:dyDescent="0.25">
      <c r="C592" s="95"/>
    </row>
    <row r="593" spans="3:3" ht="15.75" customHeight="1" x14ac:dyDescent="0.25">
      <c r="C593" s="95"/>
    </row>
    <row r="594" spans="3:3" ht="15.75" customHeight="1" x14ac:dyDescent="0.25">
      <c r="C594" s="95"/>
    </row>
    <row r="595" spans="3:3" ht="15.75" customHeight="1" x14ac:dyDescent="0.25">
      <c r="C595" s="95"/>
    </row>
    <row r="596" spans="3:3" ht="15.75" customHeight="1" x14ac:dyDescent="0.25">
      <c r="C596" s="95"/>
    </row>
    <row r="597" spans="3:3" ht="15.75" customHeight="1" x14ac:dyDescent="0.25">
      <c r="C597" s="95"/>
    </row>
    <row r="598" spans="3:3" ht="15.75" customHeight="1" x14ac:dyDescent="0.25">
      <c r="C598" s="95"/>
    </row>
    <row r="599" spans="3:3" ht="15.75" customHeight="1" x14ac:dyDescent="0.25">
      <c r="C599" s="95"/>
    </row>
    <row r="600" spans="3:3" ht="15.75" customHeight="1" x14ac:dyDescent="0.25">
      <c r="C600" s="95"/>
    </row>
    <row r="601" spans="3:3" ht="15.75" customHeight="1" x14ac:dyDescent="0.25">
      <c r="C601" s="95"/>
    </row>
    <row r="602" spans="3:3" ht="15.75" customHeight="1" x14ac:dyDescent="0.25">
      <c r="C602" s="95"/>
    </row>
    <row r="603" spans="3:3" ht="15.75" customHeight="1" x14ac:dyDescent="0.25">
      <c r="C603" s="95"/>
    </row>
    <row r="604" spans="3:3" ht="15.75" customHeight="1" x14ac:dyDescent="0.25">
      <c r="C604" s="95"/>
    </row>
    <row r="605" spans="3:3" ht="15.75" customHeight="1" x14ac:dyDescent="0.25">
      <c r="C605" s="95"/>
    </row>
    <row r="606" spans="3:3" ht="15.75" customHeight="1" x14ac:dyDescent="0.25">
      <c r="C606" s="95"/>
    </row>
    <row r="607" spans="3:3" ht="15.75" customHeight="1" x14ac:dyDescent="0.25">
      <c r="C607" s="95"/>
    </row>
    <row r="608" spans="3:3" ht="15.75" customHeight="1" x14ac:dyDescent="0.25">
      <c r="C608" s="95"/>
    </row>
    <row r="609" spans="3:3" ht="15.75" customHeight="1" x14ac:dyDescent="0.25">
      <c r="C609" s="95"/>
    </row>
    <row r="610" spans="3:3" ht="15.75" customHeight="1" x14ac:dyDescent="0.25">
      <c r="C610" s="95"/>
    </row>
    <row r="611" spans="3:3" ht="15.75" customHeight="1" x14ac:dyDescent="0.25">
      <c r="C611" s="95"/>
    </row>
    <row r="612" spans="3:3" ht="15.75" customHeight="1" x14ac:dyDescent="0.25">
      <c r="C612" s="95"/>
    </row>
    <row r="613" spans="3:3" ht="15.75" customHeight="1" x14ac:dyDescent="0.25">
      <c r="C613" s="95"/>
    </row>
    <row r="614" spans="3:3" ht="15.75" customHeight="1" x14ac:dyDescent="0.25">
      <c r="C614" s="95"/>
    </row>
    <row r="615" spans="3:3" ht="15.75" customHeight="1" x14ac:dyDescent="0.25">
      <c r="C615" s="95"/>
    </row>
    <row r="616" spans="3:3" ht="15.75" customHeight="1" x14ac:dyDescent="0.25">
      <c r="C616" s="95"/>
    </row>
    <row r="617" spans="3:3" ht="15.75" customHeight="1" x14ac:dyDescent="0.25">
      <c r="C617" s="95"/>
    </row>
    <row r="618" spans="3:3" ht="15.75" customHeight="1" x14ac:dyDescent="0.25">
      <c r="C618" s="95"/>
    </row>
    <row r="619" spans="3:3" ht="15.75" customHeight="1" x14ac:dyDescent="0.25">
      <c r="C619" s="95"/>
    </row>
    <row r="620" spans="3:3" ht="15.75" customHeight="1" x14ac:dyDescent="0.25">
      <c r="C620" s="95"/>
    </row>
    <row r="621" spans="3:3" ht="15.75" customHeight="1" x14ac:dyDescent="0.25">
      <c r="C621" s="95"/>
    </row>
    <row r="622" spans="3:3" ht="15.75" customHeight="1" x14ac:dyDescent="0.25">
      <c r="C622" s="95"/>
    </row>
    <row r="623" spans="3:3" ht="15.75" customHeight="1" x14ac:dyDescent="0.25">
      <c r="C623" s="95"/>
    </row>
    <row r="624" spans="3:3" ht="15.75" customHeight="1" x14ac:dyDescent="0.25">
      <c r="C624" s="95"/>
    </row>
    <row r="625" spans="3:3" ht="15.75" customHeight="1" x14ac:dyDescent="0.25">
      <c r="C625" s="95"/>
    </row>
    <row r="626" spans="3:3" ht="15.75" customHeight="1" x14ac:dyDescent="0.25">
      <c r="C626" s="95"/>
    </row>
    <row r="627" spans="3:3" ht="15.75" customHeight="1" x14ac:dyDescent="0.25">
      <c r="C627" s="95"/>
    </row>
    <row r="628" spans="3:3" ht="15.75" customHeight="1" x14ac:dyDescent="0.25">
      <c r="C628" s="95"/>
    </row>
    <row r="629" spans="3:3" ht="15.75" customHeight="1" x14ac:dyDescent="0.25">
      <c r="C629" s="95"/>
    </row>
    <row r="630" spans="3:3" ht="15.75" customHeight="1" x14ac:dyDescent="0.25">
      <c r="C630" s="95"/>
    </row>
    <row r="631" spans="3:3" ht="15.75" customHeight="1" x14ac:dyDescent="0.25">
      <c r="C631" s="95"/>
    </row>
    <row r="632" spans="3:3" ht="15.75" customHeight="1" x14ac:dyDescent="0.25">
      <c r="C632" s="95"/>
    </row>
    <row r="633" spans="3:3" ht="15.75" customHeight="1" x14ac:dyDescent="0.25">
      <c r="C633" s="95"/>
    </row>
    <row r="634" spans="3:3" ht="15.75" customHeight="1" x14ac:dyDescent="0.25">
      <c r="C634" s="95"/>
    </row>
    <row r="635" spans="3:3" ht="15.75" customHeight="1" x14ac:dyDescent="0.25">
      <c r="C635" s="95"/>
    </row>
    <row r="636" spans="3:3" ht="15.75" customHeight="1" x14ac:dyDescent="0.25">
      <c r="C636" s="95"/>
    </row>
    <row r="637" spans="3:3" ht="15.75" customHeight="1" x14ac:dyDescent="0.25">
      <c r="C637" s="95"/>
    </row>
    <row r="638" spans="3:3" ht="15.75" customHeight="1" x14ac:dyDescent="0.25">
      <c r="C638" s="95"/>
    </row>
    <row r="639" spans="3:3" ht="15.75" customHeight="1" x14ac:dyDescent="0.25">
      <c r="C639" s="95"/>
    </row>
    <row r="640" spans="3:3" ht="15.75" customHeight="1" x14ac:dyDescent="0.25">
      <c r="C640" s="95"/>
    </row>
    <row r="641" spans="3:3" ht="15.75" customHeight="1" x14ac:dyDescent="0.25">
      <c r="C641" s="95"/>
    </row>
    <row r="642" spans="3:3" ht="15.75" customHeight="1" x14ac:dyDescent="0.25">
      <c r="C642" s="95"/>
    </row>
    <row r="643" spans="3:3" ht="15.75" customHeight="1" x14ac:dyDescent="0.25">
      <c r="C643" s="95"/>
    </row>
    <row r="644" spans="3:3" ht="15.75" customHeight="1" x14ac:dyDescent="0.25">
      <c r="C644" s="95"/>
    </row>
    <row r="645" spans="3:3" ht="15.75" customHeight="1" x14ac:dyDescent="0.25">
      <c r="C645" s="95"/>
    </row>
    <row r="646" spans="3:3" ht="15.75" customHeight="1" x14ac:dyDescent="0.25">
      <c r="C646" s="95"/>
    </row>
    <row r="647" spans="3:3" ht="15.75" customHeight="1" x14ac:dyDescent="0.25">
      <c r="C647" s="95"/>
    </row>
    <row r="648" spans="3:3" ht="15.75" customHeight="1" x14ac:dyDescent="0.25">
      <c r="C648" s="95"/>
    </row>
    <row r="649" spans="3:3" ht="15.75" customHeight="1" x14ac:dyDescent="0.25">
      <c r="C649" s="95"/>
    </row>
    <row r="650" spans="3:3" ht="15.75" customHeight="1" x14ac:dyDescent="0.25">
      <c r="C650" s="95"/>
    </row>
    <row r="651" spans="3:3" ht="15.75" customHeight="1" x14ac:dyDescent="0.25">
      <c r="C651" s="95"/>
    </row>
    <row r="652" spans="3:3" ht="15.75" customHeight="1" x14ac:dyDescent="0.25">
      <c r="C652" s="95"/>
    </row>
    <row r="653" spans="3:3" ht="15.75" customHeight="1" x14ac:dyDescent="0.25">
      <c r="C653" s="95"/>
    </row>
    <row r="654" spans="3:3" ht="15.75" customHeight="1" x14ac:dyDescent="0.25">
      <c r="C654" s="95"/>
    </row>
    <row r="655" spans="3:3" ht="15.75" customHeight="1" x14ac:dyDescent="0.25">
      <c r="C655" s="95"/>
    </row>
    <row r="656" spans="3:3" ht="15.75" customHeight="1" x14ac:dyDescent="0.25">
      <c r="C656" s="95"/>
    </row>
    <row r="657" spans="3:3" ht="15.75" customHeight="1" x14ac:dyDescent="0.25">
      <c r="C657" s="95"/>
    </row>
    <row r="658" spans="3:3" ht="15.75" customHeight="1" x14ac:dyDescent="0.25">
      <c r="C658" s="95"/>
    </row>
    <row r="659" spans="3:3" ht="15.75" customHeight="1" x14ac:dyDescent="0.25">
      <c r="C659" s="95"/>
    </row>
    <row r="660" spans="3:3" ht="15.75" customHeight="1" x14ac:dyDescent="0.25">
      <c r="C660" s="95"/>
    </row>
    <row r="661" spans="3:3" ht="15.75" customHeight="1" x14ac:dyDescent="0.25">
      <c r="C661" s="95"/>
    </row>
    <row r="662" spans="3:3" ht="15.75" customHeight="1" x14ac:dyDescent="0.25">
      <c r="C662" s="95"/>
    </row>
    <row r="663" spans="3:3" ht="15.75" customHeight="1" x14ac:dyDescent="0.25">
      <c r="C663" s="95"/>
    </row>
    <row r="664" spans="3:3" ht="15.75" customHeight="1" x14ac:dyDescent="0.25">
      <c r="C664" s="95"/>
    </row>
    <row r="665" spans="3:3" ht="15.75" customHeight="1" x14ac:dyDescent="0.25">
      <c r="C665" s="95"/>
    </row>
    <row r="666" spans="3:3" ht="15.75" customHeight="1" x14ac:dyDescent="0.25">
      <c r="C666" s="95"/>
    </row>
    <row r="667" spans="3:3" ht="15.75" customHeight="1" x14ac:dyDescent="0.25">
      <c r="C667" s="95"/>
    </row>
    <row r="668" spans="3:3" ht="15.75" customHeight="1" x14ac:dyDescent="0.25">
      <c r="C668" s="95"/>
    </row>
    <row r="669" spans="3:3" ht="15.75" customHeight="1" x14ac:dyDescent="0.25">
      <c r="C669" s="95"/>
    </row>
    <row r="670" spans="3:3" ht="15.75" customHeight="1" x14ac:dyDescent="0.25">
      <c r="C670" s="95"/>
    </row>
    <row r="671" spans="3:3" ht="15.75" customHeight="1" x14ac:dyDescent="0.25">
      <c r="C671" s="95"/>
    </row>
    <row r="672" spans="3:3" ht="15.75" customHeight="1" x14ac:dyDescent="0.25">
      <c r="C672" s="95"/>
    </row>
    <row r="673" spans="3:3" ht="15.75" customHeight="1" x14ac:dyDescent="0.25">
      <c r="C673" s="95"/>
    </row>
    <row r="674" spans="3:3" ht="15.75" customHeight="1" x14ac:dyDescent="0.25">
      <c r="C674" s="95"/>
    </row>
    <row r="675" spans="3:3" ht="15.75" customHeight="1" x14ac:dyDescent="0.25">
      <c r="C675" s="95"/>
    </row>
    <row r="676" spans="3:3" ht="15.75" customHeight="1" x14ac:dyDescent="0.25">
      <c r="C676" s="95"/>
    </row>
    <row r="677" spans="3:3" ht="15.75" customHeight="1" x14ac:dyDescent="0.25">
      <c r="C677" s="95"/>
    </row>
    <row r="678" spans="3:3" ht="15.75" customHeight="1" x14ac:dyDescent="0.25">
      <c r="C678" s="95"/>
    </row>
    <row r="679" spans="3:3" ht="15.75" customHeight="1" x14ac:dyDescent="0.25">
      <c r="C679" s="95"/>
    </row>
    <row r="680" spans="3:3" ht="15.75" customHeight="1" x14ac:dyDescent="0.25">
      <c r="C680" s="95"/>
    </row>
    <row r="681" spans="3:3" ht="15.75" customHeight="1" x14ac:dyDescent="0.25">
      <c r="C681" s="95"/>
    </row>
    <row r="682" spans="3:3" ht="15.75" customHeight="1" x14ac:dyDescent="0.25">
      <c r="C682" s="95"/>
    </row>
    <row r="683" spans="3:3" ht="15.75" customHeight="1" x14ac:dyDescent="0.25">
      <c r="C683" s="95"/>
    </row>
    <row r="684" spans="3:3" ht="15.75" customHeight="1" x14ac:dyDescent="0.25">
      <c r="C684" s="95"/>
    </row>
    <row r="685" spans="3:3" ht="15.75" customHeight="1" x14ac:dyDescent="0.25">
      <c r="C685" s="95"/>
    </row>
    <row r="686" spans="3:3" ht="15.75" customHeight="1" x14ac:dyDescent="0.25">
      <c r="C686" s="95"/>
    </row>
    <row r="687" spans="3:3" ht="15.75" customHeight="1" x14ac:dyDescent="0.25">
      <c r="C687" s="95"/>
    </row>
    <row r="688" spans="3:3" ht="15.75" customHeight="1" x14ac:dyDescent="0.25">
      <c r="C688" s="95"/>
    </row>
    <row r="689" spans="3:3" ht="15.75" customHeight="1" x14ac:dyDescent="0.25">
      <c r="C689" s="95"/>
    </row>
    <row r="690" spans="3:3" ht="15.75" customHeight="1" x14ac:dyDescent="0.25">
      <c r="C690" s="95"/>
    </row>
    <row r="691" spans="3:3" ht="15.75" customHeight="1" x14ac:dyDescent="0.25">
      <c r="C691" s="95"/>
    </row>
    <row r="692" spans="3:3" ht="15.75" customHeight="1" x14ac:dyDescent="0.25">
      <c r="C692" s="95"/>
    </row>
    <row r="693" spans="3:3" ht="15.75" customHeight="1" x14ac:dyDescent="0.25">
      <c r="C693" s="95"/>
    </row>
    <row r="694" spans="3:3" ht="15.75" customHeight="1" x14ac:dyDescent="0.25">
      <c r="C694" s="95"/>
    </row>
    <row r="695" spans="3:3" ht="15.75" customHeight="1" x14ac:dyDescent="0.25">
      <c r="C695" s="95"/>
    </row>
    <row r="696" spans="3:3" ht="15.75" customHeight="1" x14ac:dyDescent="0.25">
      <c r="C696" s="95"/>
    </row>
    <row r="697" spans="3:3" ht="15.75" customHeight="1" x14ac:dyDescent="0.25">
      <c r="C697" s="95"/>
    </row>
    <row r="698" spans="3:3" ht="15.75" customHeight="1" x14ac:dyDescent="0.25">
      <c r="C698" s="95"/>
    </row>
    <row r="699" spans="3:3" ht="15.75" customHeight="1" x14ac:dyDescent="0.25">
      <c r="C699" s="95"/>
    </row>
    <row r="700" spans="3:3" ht="15.75" customHeight="1" x14ac:dyDescent="0.25">
      <c r="C700" s="95"/>
    </row>
    <row r="701" spans="3:3" ht="15.75" customHeight="1" x14ac:dyDescent="0.25">
      <c r="C701" s="95"/>
    </row>
    <row r="702" spans="3:3" ht="15.75" customHeight="1" x14ac:dyDescent="0.25">
      <c r="C702" s="95"/>
    </row>
    <row r="703" spans="3:3" ht="15.75" customHeight="1" x14ac:dyDescent="0.25">
      <c r="C703" s="95"/>
    </row>
    <row r="704" spans="3:3" ht="15.75" customHeight="1" x14ac:dyDescent="0.25">
      <c r="C704" s="95"/>
    </row>
    <row r="705" spans="3:3" ht="15.75" customHeight="1" x14ac:dyDescent="0.25">
      <c r="C705" s="95"/>
    </row>
    <row r="706" spans="3:3" ht="15.75" customHeight="1" x14ac:dyDescent="0.25">
      <c r="C706" s="95"/>
    </row>
    <row r="707" spans="3:3" ht="15.75" customHeight="1" x14ac:dyDescent="0.25">
      <c r="C707" s="95"/>
    </row>
    <row r="708" spans="3:3" ht="15.75" customHeight="1" x14ac:dyDescent="0.25">
      <c r="C708" s="95"/>
    </row>
    <row r="709" spans="3:3" ht="15.75" customHeight="1" x14ac:dyDescent="0.25">
      <c r="C709" s="95"/>
    </row>
    <row r="710" spans="3:3" ht="15.75" customHeight="1" x14ac:dyDescent="0.25">
      <c r="C710" s="95"/>
    </row>
    <row r="711" spans="3:3" ht="15.75" customHeight="1" x14ac:dyDescent="0.25">
      <c r="C711" s="95"/>
    </row>
    <row r="712" spans="3:3" ht="15.75" customHeight="1" x14ac:dyDescent="0.25">
      <c r="C712" s="95"/>
    </row>
    <row r="713" spans="3:3" ht="15.75" customHeight="1" x14ac:dyDescent="0.25">
      <c r="C713" s="95"/>
    </row>
    <row r="714" spans="3:3" ht="15.75" customHeight="1" x14ac:dyDescent="0.25">
      <c r="C714" s="95"/>
    </row>
    <row r="715" spans="3:3" ht="15.75" customHeight="1" x14ac:dyDescent="0.25">
      <c r="C715" s="95"/>
    </row>
    <row r="716" spans="3:3" ht="15.75" customHeight="1" x14ac:dyDescent="0.25">
      <c r="C716" s="95"/>
    </row>
    <row r="717" spans="3:3" ht="15.75" customHeight="1" x14ac:dyDescent="0.25">
      <c r="C717" s="95"/>
    </row>
    <row r="718" spans="3:3" ht="15.75" customHeight="1" x14ac:dyDescent="0.25">
      <c r="C718" s="95"/>
    </row>
    <row r="719" spans="3:3" ht="15.75" customHeight="1" x14ac:dyDescent="0.25">
      <c r="C719" s="95"/>
    </row>
    <row r="720" spans="3:3" ht="15.75" customHeight="1" x14ac:dyDescent="0.25">
      <c r="C720" s="95"/>
    </row>
    <row r="721" spans="3:3" ht="15.75" customHeight="1" x14ac:dyDescent="0.25">
      <c r="C721" s="95"/>
    </row>
    <row r="722" spans="3:3" ht="15.75" customHeight="1" x14ac:dyDescent="0.25">
      <c r="C722" s="95"/>
    </row>
    <row r="723" spans="3:3" ht="15.75" customHeight="1" x14ac:dyDescent="0.25">
      <c r="C723" s="95"/>
    </row>
    <row r="724" spans="3:3" ht="15.75" customHeight="1" x14ac:dyDescent="0.25">
      <c r="C724" s="95"/>
    </row>
    <row r="725" spans="3:3" ht="15.75" customHeight="1" x14ac:dyDescent="0.25">
      <c r="C725" s="95"/>
    </row>
    <row r="726" spans="3:3" ht="15.75" customHeight="1" x14ac:dyDescent="0.25">
      <c r="C726" s="95"/>
    </row>
    <row r="727" spans="3:3" ht="15.75" customHeight="1" x14ac:dyDescent="0.25">
      <c r="C727" s="95"/>
    </row>
    <row r="728" spans="3:3" ht="15.75" customHeight="1" x14ac:dyDescent="0.25">
      <c r="C728" s="95"/>
    </row>
    <row r="729" spans="3:3" ht="15.75" customHeight="1" x14ac:dyDescent="0.25">
      <c r="C729" s="95"/>
    </row>
    <row r="730" spans="3:3" ht="15.75" customHeight="1" x14ac:dyDescent="0.25">
      <c r="C730" s="95"/>
    </row>
    <row r="731" spans="3:3" ht="15.75" customHeight="1" x14ac:dyDescent="0.25">
      <c r="C731" s="95"/>
    </row>
    <row r="732" spans="3:3" ht="15.75" customHeight="1" x14ac:dyDescent="0.25">
      <c r="C732" s="95"/>
    </row>
    <row r="733" spans="3:3" ht="15.75" customHeight="1" x14ac:dyDescent="0.25">
      <c r="C733" s="95"/>
    </row>
    <row r="734" spans="3:3" ht="15.75" customHeight="1" x14ac:dyDescent="0.25">
      <c r="C734" s="95"/>
    </row>
    <row r="735" spans="3:3" ht="15.75" customHeight="1" x14ac:dyDescent="0.25">
      <c r="C735" s="95"/>
    </row>
    <row r="736" spans="3:3" ht="15.75" customHeight="1" x14ac:dyDescent="0.25">
      <c r="C736" s="95"/>
    </row>
    <row r="737" spans="3:3" ht="15.75" customHeight="1" x14ac:dyDescent="0.25">
      <c r="C737" s="95"/>
    </row>
    <row r="738" spans="3:3" ht="15.75" customHeight="1" x14ac:dyDescent="0.25">
      <c r="C738" s="95"/>
    </row>
    <row r="739" spans="3:3" ht="15.75" customHeight="1" x14ac:dyDescent="0.25">
      <c r="C739" s="95"/>
    </row>
    <row r="740" spans="3:3" ht="15.75" customHeight="1" x14ac:dyDescent="0.25">
      <c r="C740" s="95"/>
    </row>
    <row r="741" spans="3:3" ht="15.75" customHeight="1" x14ac:dyDescent="0.25">
      <c r="C741" s="95"/>
    </row>
    <row r="742" spans="3:3" ht="15.75" customHeight="1" x14ac:dyDescent="0.25">
      <c r="C742" s="95"/>
    </row>
    <row r="743" spans="3:3" ht="15.75" customHeight="1" x14ac:dyDescent="0.25">
      <c r="C743" s="95"/>
    </row>
    <row r="744" spans="3:3" ht="15.75" customHeight="1" x14ac:dyDescent="0.25">
      <c r="C744" s="95"/>
    </row>
    <row r="745" spans="3:3" ht="15.75" customHeight="1" x14ac:dyDescent="0.25">
      <c r="C745" s="95"/>
    </row>
    <row r="746" spans="3:3" ht="15.75" customHeight="1" x14ac:dyDescent="0.25">
      <c r="C746" s="95"/>
    </row>
    <row r="747" spans="3:3" ht="15.75" customHeight="1" x14ac:dyDescent="0.25">
      <c r="C747" s="95"/>
    </row>
    <row r="748" spans="3:3" ht="15.75" customHeight="1" x14ac:dyDescent="0.25">
      <c r="C748" s="95"/>
    </row>
    <row r="749" spans="3:3" ht="15.75" customHeight="1" x14ac:dyDescent="0.25">
      <c r="C749" s="95"/>
    </row>
    <row r="750" spans="3:3" ht="15.75" customHeight="1" x14ac:dyDescent="0.25">
      <c r="C750" s="95"/>
    </row>
    <row r="751" spans="3:3" ht="15.75" customHeight="1" x14ac:dyDescent="0.25">
      <c r="C751" s="95"/>
    </row>
    <row r="752" spans="3:3" ht="15.75" customHeight="1" x14ac:dyDescent="0.25">
      <c r="C752" s="95"/>
    </row>
    <row r="753" spans="3:3" ht="15.75" customHeight="1" x14ac:dyDescent="0.25">
      <c r="C753" s="95"/>
    </row>
    <row r="754" spans="3:3" ht="15.75" customHeight="1" x14ac:dyDescent="0.25">
      <c r="C754" s="95"/>
    </row>
    <row r="755" spans="3:3" ht="15.75" customHeight="1" x14ac:dyDescent="0.25">
      <c r="C755" s="95"/>
    </row>
    <row r="756" spans="3:3" ht="15.75" customHeight="1" x14ac:dyDescent="0.25">
      <c r="C756" s="95"/>
    </row>
    <row r="757" spans="3:3" ht="15.75" customHeight="1" x14ac:dyDescent="0.25">
      <c r="C757" s="95"/>
    </row>
    <row r="758" spans="3:3" ht="15.75" customHeight="1" x14ac:dyDescent="0.25">
      <c r="C758" s="95"/>
    </row>
    <row r="759" spans="3:3" ht="15.75" customHeight="1" x14ac:dyDescent="0.25">
      <c r="C759" s="95"/>
    </row>
    <row r="760" spans="3:3" ht="15.75" customHeight="1" x14ac:dyDescent="0.25">
      <c r="C760" s="95"/>
    </row>
    <row r="761" spans="3:3" ht="15.75" customHeight="1" x14ac:dyDescent="0.25">
      <c r="C761" s="95"/>
    </row>
    <row r="762" spans="3:3" ht="15.75" customHeight="1" x14ac:dyDescent="0.25">
      <c r="C762" s="95"/>
    </row>
    <row r="763" spans="3:3" ht="15.75" customHeight="1" x14ac:dyDescent="0.25">
      <c r="C763" s="95"/>
    </row>
    <row r="764" spans="3:3" ht="15.75" customHeight="1" x14ac:dyDescent="0.25">
      <c r="C764" s="95"/>
    </row>
    <row r="765" spans="3:3" ht="15.75" customHeight="1" x14ac:dyDescent="0.25">
      <c r="C765" s="95"/>
    </row>
    <row r="766" spans="3:3" ht="15.75" customHeight="1" x14ac:dyDescent="0.25">
      <c r="C766" s="95"/>
    </row>
    <row r="767" spans="3:3" ht="15.75" customHeight="1" x14ac:dyDescent="0.25">
      <c r="C767" s="95"/>
    </row>
    <row r="768" spans="3:3" ht="15.75" customHeight="1" x14ac:dyDescent="0.25">
      <c r="C768" s="95"/>
    </row>
    <row r="769" spans="3:3" ht="15.75" customHeight="1" x14ac:dyDescent="0.25">
      <c r="C769" s="95"/>
    </row>
    <row r="770" spans="3:3" ht="15.75" customHeight="1" x14ac:dyDescent="0.25">
      <c r="C770" s="95"/>
    </row>
    <row r="771" spans="3:3" ht="15.75" customHeight="1" x14ac:dyDescent="0.25">
      <c r="C771" s="95"/>
    </row>
    <row r="772" spans="3:3" ht="15.75" customHeight="1" x14ac:dyDescent="0.25">
      <c r="C772" s="95"/>
    </row>
    <row r="773" spans="3:3" ht="15.75" customHeight="1" x14ac:dyDescent="0.25">
      <c r="C773" s="95"/>
    </row>
    <row r="774" spans="3:3" ht="15.75" customHeight="1" x14ac:dyDescent="0.25">
      <c r="C774" s="95"/>
    </row>
    <row r="775" spans="3:3" ht="15.75" customHeight="1" x14ac:dyDescent="0.25">
      <c r="C775" s="95"/>
    </row>
    <row r="776" spans="3:3" ht="15.75" customHeight="1" x14ac:dyDescent="0.25">
      <c r="C776" s="95"/>
    </row>
    <row r="777" spans="3:3" ht="15.75" customHeight="1" x14ac:dyDescent="0.25">
      <c r="C777" s="95"/>
    </row>
    <row r="778" spans="3:3" ht="15.75" customHeight="1" x14ac:dyDescent="0.25">
      <c r="C778" s="95"/>
    </row>
    <row r="779" spans="3:3" ht="15.75" customHeight="1" x14ac:dyDescent="0.25">
      <c r="C779" s="95"/>
    </row>
    <row r="780" spans="3:3" ht="15.75" customHeight="1" x14ac:dyDescent="0.25">
      <c r="C780" s="95"/>
    </row>
    <row r="781" spans="3:3" ht="15.75" customHeight="1" x14ac:dyDescent="0.25">
      <c r="C781" s="95"/>
    </row>
    <row r="782" spans="3:3" ht="15.75" customHeight="1" x14ac:dyDescent="0.25">
      <c r="C782" s="95"/>
    </row>
    <row r="783" spans="3:3" ht="15.75" customHeight="1" x14ac:dyDescent="0.25">
      <c r="C783" s="95"/>
    </row>
    <row r="784" spans="3:3" ht="15.75" customHeight="1" x14ac:dyDescent="0.25">
      <c r="C784" s="95"/>
    </row>
    <row r="785" spans="3:3" ht="15.75" customHeight="1" x14ac:dyDescent="0.25">
      <c r="C785" s="95"/>
    </row>
    <row r="786" spans="3:3" ht="15.75" customHeight="1" x14ac:dyDescent="0.25">
      <c r="C786" s="95"/>
    </row>
    <row r="787" spans="3:3" ht="15.75" customHeight="1" x14ac:dyDescent="0.25">
      <c r="C787" s="95"/>
    </row>
    <row r="788" spans="3:3" ht="15.75" customHeight="1" x14ac:dyDescent="0.25">
      <c r="C788" s="95"/>
    </row>
    <row r="789" spans="3:3" ht="15.75" customHeight="1" x14ac:dyDescent="0.25">
      <c r="C789" s="95"/>
    </row>
    <row r="790" spans="3:3" ht="15.75" customHeight="1" x14ac:dyDescent="0.25">
      <c r="C790" s="95"/>
    </row>
    <row r="791" spans="3:3" ht="15.75" customHeight="1" x14ac:dyDescent="0.25">
      <c r="C791" s="95"/>
    </row>
    <row r="792" spans="3:3" ht="15.75" customHeight="1" x14ac:dyDescent="0.25">
      <c r="C792" s="95"/>
    </row>
    <row r="793" spans="3:3" ht="15.75" customHeight="1" x14ac:dyDescent="0.25">
      <c r="C793" s="95"/>
    </row>
    <row r="794" spans="3:3" ht="15.75" customHeight="1" x14ac:dyDescent="0.25">
      <c r="C794" s="95"/>
    </row>
    <row r="795" spans="3:3" ht="15.75" customHeight="1" x14ac:dyDescent="0.25">
      <c r="C795" s="95"/>
    </row>
    <row r="796" spans="3:3" ht="15.75" customHeight="1" x14ac:dyDescent="0.25">
      <c r="C796" s="95"/>
    </row>
    <row r="797" spans="3:3" ht="15.75" customHeight="1" x14ac:dyDescent="0.25">
      <c r="C797" s="95"/>
    </row>
    <row r="798" spans="3:3" ht="15.75" customHeight="1" x14ac:dyDescent="0.25">
      <c r="C798" s="95"/>
    </row>
    <row r="799" spans="3:3" ht="15.75" customHeight="1" x14ac:dyDescent="0.25">
      <c r="C799" s="95"/>
    </row>
    <row r="800" spans="3:3" ht="15.75" customHeight="1" x14ac:dyDescent="0.25">
      <c r="C800" s="95"/>
    </row>
    <row r="801" spans="3:3" ht="15.75" customHeight="1" x14ac:dyDescent="0.25">
      <c r="C801" s="95"/>
    </row>
    <row r="802" spans="3:3" ht="15.75" customHeight="1" x14ac:dyDescent="0.25">
      <c r="C802" s="95"/>
    </row>
    <row r="803" spans="3:3" ht="15.75" customHeight="1" x14ac:dyDescent="0.25">
      <c r="C803" s="95"/>
    </row>
    <row r="804" spans="3:3" ht="15.75" customHeight="1" x14ac:dyDescent="0.25">
      <c r="C804" s="95"/>
    </row>
    <row r="805" spans="3:3" ht="15.75" customHeight="1" x14ac:dyDescent="0.25">
      <c r="C805" s="95"/>
    </row>
    <row r="806" spans="3:3" ht="15.75" customHeight="1" x14ac:dyDescent="0.25">
      <c r="C806" s="95"/>
    </row>
    <row r="807" spans="3:3" ht="15.75" customHeight="1" x14ac:dyDescent="0.25">
      <c r="C807" s="95"/>
    </row>
    <row r="808" spans="3:3" ht="15.75" customHeight="1" x14ac:dyDescent="0.25">
      <c r="C808" s="95"/>
    </row>
    <row r="809" spans="3:3" ht="15.75" customHeight="1" x14ac:dyDescent="0.25">
      <c r="C809" s="95"/>
    </row>
    <row r="810" spans="3:3" ht="15.75" customHeight="1" x14ac:dyDescent="0.25">
      <c r="C810" s="95"/>
    </row>
    <row r="811" spans="3:3" ht="15.75" customHeight="1" x14ac:dyDescent="0.25">
      <c r="C811" s="95"/>
    </row>
    <row r="812" spans="3:3" ht="15.75" customHeight="1" x14ac:dyDescent="0.25">
      <c r="C812" s="95"/>
    </row>
    <row r="813" spans="3:3" ht="15.75" customHeight="1" x14ac:dyDescent="0.25">
      <c r="C813" s="95"/>
    </row>
    <row r="814" spans="3:3" ht="15.75" customHeight="1" x14ac:dyDescent="0.25">
      <c r="C814" s="95"/>
    </row>
    <row r="815" spans="3:3" ht="15.75" customHeight="1" x14ac:dyDescent="0.25">
      <c r="C815" s="95"/>
    </row>
    <row r="816" spans="3:3" ht="15.75" customHeight="1" x14ac:dyDescent="0.25">
      <c r="C816" s="95"/>
    </row>
    <row r="817" spans="3:3" ht="15.75" customHeight="1" x14ac:dyDescent="0.25">
      <c r="C817" s="95"/>
    </row>
    <row r="818" spans="3:3" ht="15.75" customHeight="1" x14ac:dyDescent="0.25">
      <c r="C818" s="95"/>
    </row>
    <row r="819" spans="3:3" ht="15.75" customHeight="1" x14ac:dyDescent="0.25">
      <c r="C819" s="95"/>
    </row>
    <row r="820" spans="3:3" ht="15.75" customHeight="1" x14ac:dyDescent="0.25">
      <c r="C820" s="95"/>
    </row>
    <row r="821" spans="3:3" ht="15.75" customHeight="1" x14ac:dyDescent="0.25">
      <c r="C821" s="95"/>
    </row>
    <row r="822" spans="3:3" ht="15.75" customHeight="1" x14ac:dyDescent="0.25">
      <c r="C822" s="95"/>
    </row>
    <row r="823" spans="3:3" ht="15.75" customHeight="1" x14ac:dyDescent="0.25">
      <c r="C823" s="95"/>
    </row>
    <row r="824" spans="3:3" ht="15.75" customHeight="1" x14ac:dyDescent="0.25">
      <c r="C824" s="95"/>
    </row>
    <row r="825" spans="3:3" ht="15.75" customHeight="1" x14ac:dyDescent="0.25">
      <c r="C825" s="95"/>
    </row>
    <row r="826" spans="3:3" ht="15.75" customHeight="1" x14ac:dyDescent="0.25">
      <c r="C826" s="95"/>
    </row>
    <row r="827" spans="3:3" ht="15.75" customHeight="1" x14ac:dyDescent="0.25">
      <c r="C827" s="95"/>
    </row>
    <row r="828" spans="3:3" ht="15.75" customHeight="1" x14ac:dyDescent="0.25">
      <c r="C828" s="95"/>
    </row>
    <row r="829" spans="3:3" ht="15.75" customHeight="1" x14ac:dyDescent="0.25">
      <c r="C829" s="95"/>
    </row>
    <row r="830" spans="3:3" ht="15.75" customHeight="1" x14ac:dyDescent="0.25">
      <c r="C830" s="95"/>
    </row>
    <row r="831" spans="3:3" ht="15.75" customHeight="1" x14ac:dyDescent="0.25">
      <c r="C831" s="95"/>
    </row>
    <row r="832" spans="3:3" ht="15.75" customHeight="1" x14ac:dyDescent="0.25">
      <c r="C832" s="95"/>
    </row>
    <row r="833" spans="3:3" ht="15.75" customHeight="1" x14ac:dyDescent="0.25">
      <c r="C833" s="95"/>
    </row>
    <row r="834" spans="3:3" ht="15.75" customHeight="1" x14ac:dyDescent="0.25">
      <c r="C834" s="95"/>
    </row>
    <row r="835" spans="3:3" ht="15.75" customHeight="1" x14ac:dyDescent="0.25">
      <c r="C835" s="95"/>
    </row>
    <row r="836" spans="3:3" ht="15.75" customHeight="1" x14ac:dyDescent="0.25">
      <c r="C836" s="95"/>
    </row>
    <row r="837" spans="3:3" ht="15.75" customHeight="1" x14ac:dyDescent="0.25">
      <c r="C837" s="95"/>
    </row>
    <row r="838" spans="3:3" ht="15.75" customHeight="1" x14ac:dyDescent="0.25">
      <c r="C838" s="95"/>
    </row>
    <row r="839" spans="3:3" ht="15.75" customHeight="1" x14ac:dyDescent="0.25">
      <c r="C839" s="95"/>
    </row>
    <row r="840" spans="3:3" ht="15.75" customHeight="1" x14ac:dyDescent="0.25">
      <c r="C840" s="95"/>
    </row>
    <row r="841" spans="3:3" ht="15.75" customHeight="1" x14ac:dyDescent="0.25">
      <c r="C841" s="95"/>
    </row>
    <row r="842" spans="3:3" ht="15.75" customHeight="1" x14ac:dyDescent="0.25">
      <c r="C842" s="95"/>
    </row>
    <row r="843" spans="3:3" ht="15.75" customHeight="1" x14ac:dyDescent="0.25">
      <c r="C843" s="95"/>
    </row>
    <row r="844" spans="3:3" ht="15.75" customHeight="1" x14ac:dyDescent="0.25">
      <c r="C844" s="95"/>
    </row>
    <row r="845" spans="3:3" ht="15.75" customHeight="1" x14ac:dyDescent="0.25">
      <c r="C845" s="95"/>
    </row>
    <row r="846" spans="3:3" ht="15.75" customHeight="1" x14ac:dyDescent="0.25">
      <c r="C846" s="95"/>
    </row>
    <row r="847" spans="3:3" ht="15.75" customHeight="1" x14ac:dyDescent="0.25">
      <c r="C847" s="95"/>
    </row>
    <row r="848" spans="3:3" ht="15.75" customHeight="1" x14ac:dyDescent="0.25">
      <c r="C848" s="95"/>
    </row>
    <row r="849" spans="3:3" ht="15.75" customHeight="1" x14ac:dyDescent="0.25">
      <c r="C849" s="95"/>
    </row>
    <row r="850" spans="3:3" ht="15.75" customHeight="1" x14ac:dyDescent="0.25">
      <c r="C850" s="95"/>
    </row>
    <row r="851" spans="3:3" ht="15.75" customHeight="1" x14ac:dyDescent="0.25">
      <c r="C851" s="95"/>
    </row>
    <row r="852" spans="3:3" ht="15.75" customHeight="1" x14ac:dyDescent="0.25">
      <c r="C852" s="95"/>
    </row>
    <row r="853" spans="3:3" ht="15.75" customHeight="1" x14ac:dyDescent="0.25">
      <c r="C853" s="95"/>
    </row>
    <row r="854" spans="3:3" ht="15.75" customHeight="1" x14ac:dyDescent="0.25">
      <c r="C854" s="95"/>
    </row>
    <row r="855" spans="3:3" ht="15.75" customHeight="1" x14ac:dyDescent="0.25">
      <c r="C855" s="95"/>
    </row>
    <row r="856" spans="3:3" ht="15.75" customHeight="1" x14ac:dyDescent="0.25">
      <c r="C856" s="95"/>
    </row>
    <row r="857" spans="3:3" ht="15.75" customHeight="1" x14ac:dyDescent="0.25">
      <c r="C857" s="95"/>
    </row>
    <row r="858" spans="3:3" ht="15.75" customHeight="1" x14ac:dyDescent="0.25">
      <c r="C858" s="95"/>
    </row>
    <row r="859" spans="3:3" ht="15.75" customHeight="1" x14ac:dyDescent="0.25">
      <c r="C859" s="95"/>
    </row>
    <row r="860" spans="3:3" ht="15.75" customHeight="1" x14ac:dyDescent="0.25">
      <c r="C860" s="95"/>
    </row>
    <row r="861" spans="3:3" ht="15.75" customHeight="1" x14ac:dyDescent="0.25">
      <c r="C861" s="95"/>
    </row>
    <row r="862" spans="3:3" ht="15.75" customHeight="1" x14ac:dyDescent="0.25">
      <c r="C862" s="95"/>
    </row>
    <row r="863" spans="3:3" ht="15.75" customHeight="1" x14ac:dyDescent="0.25">
      <c r="C863" s="95"/>
    </row>
    <row r="864" spans="3:3" ht="15.75" customHeight="1" x14ac:dyDescent="0.25">
      <c r="C864" s="95"/>
    </row>
    <row r="865" spans="3:3" ht="15.75" customHeight="1" x14ac:dyDescent="0.25">
      <c r="C865" s="95"/>
    </row>
    <row r="866" spans="3:3" ht="15.75" customHeight="1" x14ac:dyDescent="0.25">
      <c r="C866" s="95"/>
    </row>
    <row r="867" spans="3:3" ht="15.75" customHeight="1" x14ac:dyDescent="0.25">
      <c r="C867" s="95"/>
    </row>
    <row r="868" spans="3:3" ht="15.75" customHeight="1" x14ac:dyDescent="0.25">
      <c r="C868" s="95"/>
    </row>
    <row r="869" spans="3:3" ht="15.75" customHeight="1" x14ac:dyDescent="0.25">
      <c r="C869" s="95"/>
    </row>
    <row r="870" spans="3:3" ht="15.75" customHeight="1" x14ac:dyDescent="0.25">
      <c r="C870" s="95"/>
    </row>
    <row r="871" spans="3:3" ht="15.75" customHeight="1" x14ac:dyDescent="0.25">
      <c r="C871" s="95"/>
    </row>
    <row r="872" spans="3:3" ht="15.75" customHeight="1" x14ac:dyDescent="0.25">
      <c r="C872" s="95"/>
    </row>
    <row r="873" spans="3:3" ht="15.75" customHeight="1" x14ac:dyDescent="0.25">
      <c r="C873" s="95"/>
    </row>
    <row r="874" spans="3:3" ht="15.75" customHeight="1" x14ac:dyDescent="0.25">
      <c r="C874" s="95"/>
    </row>
    <row r="875" spans="3:3" ht="15.75" customHeight="1" x14ac:dyDescent="0.25">
      <c r="C875" s="95"/>
    </row>
    <row r="876" spans="3:3" ht="15.75" customHeight="1" x14ac:dyDescent="0.25">
      <c r="C876" s="95"/>
    </row>
    <row r="877" spans="3:3" ht="15.75" customHeight="1" x14ac:dyDescent="0.25">
      <c r="C877" s="95"/>
    </row>
    <row r="878" spans="3:3" ht="15.75" customHeight="1" x14ac:dyDescent="0.25">
      <c r="C878" s="95"/>
    </row>
    <row r="879" spans="3:3" ht="15.75" customHeight="1" x14ac:dyDescent="0.25">
      <c r="C879" s="95"/>
    </row>
    <row r="880" spans="3:3" ht="15.75" customHeight="1" x14ac:dyDescent="0.25">
      <c r="C880" s="95"/>
    </row>
    <row r="881" spans="3:3" ht="15.75" customHeight="1" x14ac:dyDescent="0.25">
      <c r="C881" s="95"/>
    </row>
    <row r="882" spans="3:3" ht="15.75" customHeight="1" x14ac:dyDescent="0.25">
      <c r="C882" s="95"/>
    </row>
    <row r="883" spans="3:3" ht="15.75" customHeight="1" x14ac:dyDescent="0.25">
      <c r="C883" s="95"/>
    </row>
    <row r="884" spans="3:3" ht="15.75" customHeight="1" x14ac:dyDescent="0.25">
      <c r="C884" s="95"/>
    </row>
    <row r="885" spans="3:3" ht="15.75" customHeight="1" x14ac:dyDescent="0.25">
      <c r="C885" s="95"/>
    </row>
    <row r="886" spans="3:3" ht="15.75" customHeight="1" x14ac:dyDescent="0.25">
      <c r="C886" s="95"/>
    </row>
    <row r="887" spans="3:3" ht="15.75" customHeight="1" x14ac:dyDescent="0.25">
      <c r="C887" s="95"/>
    </row>
    <row r="888" spans="3:3" ht="15.75" customHeight="1" x14ac:dyDescent="0.25">
      <c r="C888" s="95"/>
    </row>
    <row r="889" spans="3:3" ht="15.75" customHeight="1" x14ac:dyDescent="0.25">
      <c r="C889" s="95"/>
    </row>
    <row r="890" spans="3:3" ht="15.75" customHeight="1" x14ac:dyDescent="0.25">
      <c r="C890" s="95"/>
    </row>
    <row r="891" spans="3:3" ht="15.75" customHeight="1" x14ac:dyDescent="0.25">
      <c r="C891" s="95"/>
    </row>
    <row r="892" spans="3:3" ht="15.75" customHeight="1" x14ac:dyDescent="0.25">
      <c r="C892" s="95"/>
    </row>
    <row r="893" spans="3:3" ht="15.75" customHeight="1" x14ac:dyDescent="0.25">
      <c r="C893" s="95"/>
    </row>
    <row r="894" spans="3:3" ht="15.75" customHeight="1" x14ac:dyDescent="0.25">
      <c r="C894" s="95"/>
    </row>
    <row r="895" spans="3:3" ht="15.75" customHeight="1" x14ac:dyDescent="0.25">
      <c r="C895" s="95"/>
    </row>
    <row r="896" spans="3:3" ht="15.75" customHeight="1" x14ac:dyDescent="0.25">
      <c r="C896" s="95"/>
    </row>
    <row r="897" spans="3:3" ht="15.75" customHeight="1" x14ac:dyDescent="0.25">
      <c r="C897" s="95"/>
    </row>
    <row r="898" spans="3:3" ht="15.75" customHeight="1" x14ac:dyDescent="0.25">
      <c r="C898" s="95"/>
    </row>
    <row r="899" spans="3:3" ht="15.75" customHeight="1" x14ac:dyDescent="0.25">
      <c r="C899" s="95"/>
    </row>
    <row r="900" spans="3:3" ht="15.75" customHeight="1" x14ac:dyDescent="0.25">
      <c r="C900" s="95"/>
    </row>
    <row r="901" spans="3:3" ht="15.75" customHeight="1" x14ac:dyDescent="0.25">
      <c r="C901" s="95"/>
    </row>
    <row r="902" spans="3:3" ht="15.75" customHeight="1" x14ac:dyDescent="0.25">
      <c r="C902" s="95"/>
    </row>
    <row r="903" spans="3:3" ht="15.75" customHeight="1" x14ac:dyDescent="0.25">
      <c r="C903" s="95"/>
    </row>
    <row r="904" spans="3:3" ht="15.75" customHeight="1" x14ac:dyDescent="0.25">
      <c r="C904" s="95"/>
    </row>
    <row r="905" spans="3:3" ht="15.75" customHeight="1" x14ac:dyDescent="0.25">
      <c r="C905" s="95"/>
    </row>
    <row r="906" spans="3:3" ht="15.75" customHeight="1" x14ac:dyDescent="0.25">
      <c r="C906" s="95"/>
    </row>
    <row r="907" spans="3:3" ht="15.75" customHeight="1" x14ac:dyDescent="0.25">
      <c r="C907" s="95"/>
    </row>
    <row r="908" spans="3:3" ht="15.75" customHeight="1" x14ac:dyDescent="0.25">
      <c r="C908" s="95"/>
    </row>
    <row r="909" spans="3:3" ht="15.75" customHeight="1" x14ac:dyDescent="0.25">
      <c r="C909" s="95"/>
    </row>
    <row r="910" spans="3:3" ht="15.75" customHeight="1" x14ac:dyDescent="0.25">
      <c r="C910" s="95"/>
    </row>
    <row r="911" spans="3:3" ht="15.75" customHeight="1" x14ac:dyDescent="0.25">
      <c r="C911" s="95"/>
    </row>
    <row r="912" spans="3:3" ht="15.75" customHeight="1" x14ac:dyDescent="0.25">
      <c r="C912" s="95"/>
    </row>
    <row r="913" spans="3:3" ht="15.75" customHeight="1" x14ac:dyDescent="0.25">
      <c r="C913" s="95"/>
    </row>
    <row r="914" spans="3:3" ht="15.75" customHeight="1" x14ac:dyDescent="0.25">
      <c r="C914" s="95"/>
    </row>
    <row r="915" spans="3:3" ht="15.75" customHeight="1" x14ac:dyDescent="0.25">
      <c r="C915" s="95"/>
    </row>
    <row r="916" spans="3:3" ht="15.75" customHeight="1" x14ac:dyDescent="0.25">
      <c r="C916" s="95"/>
    </row>
    <row r="917" spans="3:3" ht="15.75" customHeight="1" x14ac:dyDescent="0.25">
      <c r="C917" s="95"/>
    </row>
    <row r="918" spans="3:3" ht="15.75" customHeight="1" x14ac:dyDescent="0.25">
      <c r="C918" s="95"/>
    </row>
    <row r="919" spans="3:3" ht="15.75" customHeight="1" x14ac:dyDescent="0.25">
      <c r="C919" s="95"/>
    </row>
    <row r="920" spans="3:3" ht="15.75" customHeight="1" x14ac:dyDescent="0.25">
      <c r="C920" s="95"/>
    </row>
    <row r="921" spans="3:3" ht="15.75" customHeight="1" x14ac:dyDescent="0.25">
      <c r="C921" s="95"/>
    </row>
    <row r="922" spans="3:3" ht="15.75" customHeight="1" x14ac:dyDescent="0.25">
      <c r="C922" s="95"/>
    </row>
    <row r="923" spans="3:3" ht="15.75" customHeight="1" x14ac:dyDescent="0.25">
      <c r="C923" s="95"/>
    </row>
    <row r="924" spans="3:3" ht="15.75" customHeight="1" x14ac:dyDescent="0.25">
      <c r="C924" s="95"/>
    </row>
    <row r="925" spans="3:3" ht="15.75" customHeight="1" x14ac:dyDescent="0.25">
      <c r="C925" s="95"/>
    </row>
    <row r="926" spans="3:3" ht="15.75" customHeight="1" x14ac:dyDescent="0.25">
      <c r="C926" s="95"/>
    </row>
    <row r="927" spans="3:3" ht="15.75" customHeight="1" x14ac:dyDescent="0.25">
      <c r="C927" s="95"/>
    </row>
    <row r="928" spans="3:3" ht="15.75" customHeight="1" x14ac:dyDescent="0.25">
      <c r="C928" s="95"/>
    </row>
    <row r="929" spans="3:3" ht="15.75" customHeight="1" x14ac:dyDescent="0.25">
      <c r="C929" s="95"/>
    </row>
    <row r="930" spans="3:3" ht="15.75" customHeight="1" x14ac:dyDescent="0.25">
      <c r="C930" s="95"/>
    </row>
    <row r="931" spans="3:3" ht="15.75" customHeight="1" x14ac:dyDescent="0.25">
      <c r="C931" s="95"/>
    </row>
    <row r="932" spans="3:3" ht="15.75" customHeight="1" x14ac:dyDescent="0.25">
      <c r="C932" s="95"/>
    </row>
    <row r="933" spans="3:3" ht="15.75" customHeight="1" x14ac:dyDescent="0.25">
      <c r="C933" s="95"/>
    </row>
    <row r="934" spans="3:3" ht="15.75" customHeight="1" x14ac:dyDescent="0.25">
      <c r="C934" s="95"/>
    </row>
    <row r="935" spans="3:3" ht="15.75" customHeight="1" x14ac:dyDescent="0.25">
      <c r="C935" s="95"/>
    </row>
    <row r="936" spans="3:3" ht="15.75" customHeight="1" x14ac:dyDescent="0.25">
      <c r="C936" s="95"/>
    </row>
    <row r="937" spans="3:3" ht="15.75" customHeight="1" x14ac:dyDescent="0.25">
      <c r="C937" s="95"/>
    </row>
    <row r="938" spans="3:3" ht="15.75" customHeight="1" x14ac:dyDescent="0.25">
      <c r="C938" s="95"/>
    </row>
    <row r="939" spans="3:3" ht="15.75" customHeight="1" x14ac:dyDescent="0.25">
      <c r="C939" s="95"/>
    </row>
    <row r="940" spans="3:3" ht="15.75" customHeight="1" x14ac:dyDescent="0.25">
      <c r="C940" s="95"/>
    </row>
    <row r="941" spans="3:3" ht="15.75" customHeight="1" x14ac:dyDescent="0.25">
      <c r="C941" s="95"/>
    </row>
    <row r="942" spans="3:3" ht="15.75" customHeight="1" x14ac:dyDescent="0.25">
      <c r="C942" s="95"/>
    </row>
    <row r="943" spans="3:3" ht="15.75" customHeight="1" x14ac:dyDescent="0.25">
      <c r="C943" s="95"/>
    </row>
    <row r="944" spans="3:3" ht="15.75" customHeight="1" x14ac:dyDescent="0.25">
      <c r="C944" s="95"/>
    </row>
    <row r="945" spans="3:3" ht="15.75" customHeight="1" x14ac:dyDescent="0.25">
      <c r="C945" s="95"/>
    </row>
    <row r="946" spans="3:3" ht="15.75" customHeight="1" x14ac:dyDescent="0.25">
      <c r="C946" s="95"/>
    </row>
    <row r="947" spans="3:3" ht="15.75" customHeight="1" x14ac:dyDescent="0.25">
      <c r="C947" s="95"/>
    </row>
    <row r="948" spans="3:3" ht="15.75" customHeight="1" x14ac:dyDescent="0.25">
      <c r="C948" s="95"/>
    </row>
    <row r="949" spans="3:3" ht="15.75" customHeight="1" x14ac:dyDescent="0.25">
      <c r="C949" s="95"/>
    </row>
    <row r="950" spans="3:3" ht="15.75" customHeight="1" x14ac:dyDescent="0.25">
      <c r="C950" s="95"/>
    </row>
    <row r="951" spans="3:3" ht="15.75" customHeight="1" x14ac:dyDescent="0.25">
      <c r="C951" s="95"/>
    </row>
    <row r="952" spans="3:3" ht="15.75" customHeight="1" x14ac:dyDescent="0.25">
      <c r="C952" s="95"/>
    </row>
    <row r="953" spans="3:3" ht="15.75" customHeight="1" x14ac:dyDescent="0.25">
      <c r="C953" s="95"/>
    </row>
    <row r="954" spans="3:3" ht="15.75" customHeight="1" x14ac:dyDescent="0.25">
      <c r="C954" s="95"/>
    </row>
    <row r="955" spans="3:3" ht="15.75" customHeight="1" x14ac:dyDescent="0.25">
      <c r="C955" s="95"/>
    </row>
    <row r="956" spans="3:3" ht="15.75" customHeight="1" x14ac:dyDescent="0.25">
      <c r="C956" s="95"/>
    </row>
    <row r="957" spans="3:3" ht="15.75" customHeight="1" x14ac:dyDescent="0.25">
      <c r="C957" s="95"/>
    </row>
    <row r="958" spans="3:3" ht="15.75" customHeight="1" x14ac:dyDescent="0.25">
      <c r="C958" s="95"/>
    </row>
    <row r="959" spans="3:3" ht="15.75" customHeight="1" x14ac:dyDescent="0.25">
      <c r="C959" s="95"/>
    </row>
    <row r="960" spans="3:3" ht="15.75" customHeight="1" x14ac:dyDescent="0.25">
      <c r="C960" s="95"/>
    </row>
    <row r="961" spans="3:3" ht="15.75" customHeight="1" x14ac:dyDescent="0.25">
      <c r="C961" s="95"/>
    </row>
    <row r="962" spans="3:3" ht="15.75" customHeight="1" x14ac:dyDescent="0.25">
      <c r="C962" s="95"/>
    </row>
    <row r="963" spans="3:3" ht="15.75" customHeight="1" x14ac:dyDescent="0.25">
      <c r="C963" s="95"/>
    </row>
    <row r="964" spans="3:3" ht="15.75" customHeight="1" x14ac:dyDescent="0.25">
      <c r="C964" s="95"/>
    </row>
    <row r="965" spans="3:3" ht="15.75" customHeight="1" x14ac:dyDescent="0.25">
      <c r="C965" s="95"/>
    </row>
    <row r="966" spans="3:3" ht="15.75" customHeight="1" x14ac:dyDescent="0.25">
      <c r="C966" s="95"/>
    </row>
    <row r="967" spans="3:3" ht="15.75" customHeight="1" x14ac:dyDescent="0.25">
      <c r="C967" s="95"/>
    </row>
    <row r="968" spans="3:3" ht="15.75" customHeight="1" x14ac:dyDescent="0.25">
      <c r="C968" s="95"/>
    </row>
    <row r="969" spans="3:3" ht="15.75" customHeight="1" x14ac:dyDescent="0.25">
      <c r="C969" s="95"/>
    </row>
    <row r="970" spans="3:3" ht="15.75" customHeight="1" x14ac:dyDescent="0.25">
      <c r="C970" s="95"/>
    </row>
    <row r="971" spans="3:3" ht="15.75" customHeight="1" x14ac:dyDescent="0.25">
      <c r="C971" s="95"/>
    </row>
    <row r="972" spans="3:3" ht="15.75" customHeight="1" x14ac:dyDescent="0.25">
      <c r="C972" s="95"/>
    </row>
    <row r="973" spans="3:3" ht="15.75" customHeight="1" x14ac:dyDescent="0.25">
      <c r="C973" s="95"/>
    </row>
    <row r="974" spans="3:3" ht="15.75" customHeight="1" x14ac:dyDescent="0.25">
      <c r="C974" s="95"/>
    </row>
    <row r="975" spans="3:3" ht="15.75" customHeight="1" x14ac:dyDescent="0.25">
      <c r="C975" s="95"/>
    </row>
    <row r="976" spans="3:3" ht="15.75" customHeight="1" x14ac:dyDescent="0.25">
      <c r="C976" s="95"/>
    </row>
    <row r="977" spans="3:3" ht="15.75" customHeight="1" x14ac:dyDescent="0.25">
      <c r="C977" s="95"/>
    </row>
    <row r="978" spans="3:3" ht="15.75" customHeight="1" x14ac:dyDescent="0.25">
      <c r="C978" s="95"/>
    </row>
    <row r="979" spans="3:3" ht="15.75" customHeight="1" x14ac:dyDescent="0.25">
      <c r="C979" s="95"/>
    </row>
    <row r="980" spans="3:3" ht="15.75" customHeight="1" x14ac:dyDescent="0.25">
      <c r="C980" s="95"/>
    </row>
    <row r="981" spans="3:3" ht="15.75" customHeight="1" x14ac:dyDescent="0.25">
      <c r="C981" s="95"/>
    </row>
    <row r="982" spans="3:3" ht="15.75" customHeight="1" x14ac:dyDescent="0.25">
      <c r="C982" s="95"/>
    </row>
    <row r="983" spans="3:3" ht="15.75" customHeight="1" x14ac:dyDescent="0.25">
      <c r="C983" s="95"/>
    </row>
    <row r="984" spans="3:3" ht="15.75" customHeight="1" x14ac:dyDescent="0.25">
      <c r="C984" s="95"/>
    </row>
    <row r="985" spans="3:3" ht="15.75" customHeight="1" x14ac:dyDescent="0.25">
      <c r="C985" s="95"/>
    </row>
    <row r="986" spans="3:3" ht="15.75" customHeight="1" x14ac:dyDescent="0.25">
      <c r="C986" s="95"/>
    </row>
    <row r="987" spans="3:3" ht="15.75" customHeight="1" x14ac:dyDescent="0.25">
      <c r="C987" s="95"/>
    </row>
    <row r="988" spans="3:3" ht="15.75" customHeight="1" x14ac:dyDescent="0.25">
      <c r="C988" s="95"/>
    </row>
    <row r="989" spans="3:3" ht="15.75" customHeight="1" x14ac:dyDescent="0.25">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23" zoomScale="98" zoomScaleNormal="98" workbookViewId="0">
      <selection activeCell="S115" sqref="S115 S115"/>
    </sheetView>
  </sheetViews>
  <sheetFormatPr defaultColWidth="18"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2</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42936</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2</v>
      </c>
      <c r="G20" s="187"/>
      <c r="H20" s="187"/>
      <c r="I20" s="187"/>
      <c r="J20" s="187"/>
      <c r="K20" s="187"/>
      <c r="L20" s="187"/>
      <c r="M20" s="187"/>
      <c r="N20" s="187"/>
      <c r="O20" s="187"/>
      <c r="P20" s="187"/>
    </row>
    <row r="21" spans="1:16" ht="22.5"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5">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0</v>
      </c>
      <c r="N218" s="187"/>
      <c r="O218" s="187"/>
      <c r="P218" s="187"/>
    </row>
    <row r="219" spans="1:16" ht="30" customHeight="1" x14ac:dyDescent="0.25">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5">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5">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5">
      <c r="A319" s="231"/>
      <c r="B319" s="235"/>
      <c r="C319" s="236"/>
      <c r="D319" s="59"/>
      <c r="E319" s="187"/>
      <c r="F319" s="187"/>
      <c r="G319" s="187"/>
      <c r="H319" s="187"/>
      <c r="I319" s="187"/>
      <c r="J319" s="187"/>
      <c r="K319" s="187"/>
      <c r="L319" s="187"/>
      <c r="M319" s="187"/>
      <c r="N319" s="187"/>
      <c r="O319" s="187"/>
      <c r="P319" s="187"/>
    </row>
    <row r="320" spans="1:16" ht="12.75"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2025-01-28T11:42:02Z</cp:lastPrinted>
  <dcterms:created xsi:type="dcterms:W3CDTF">2022-04-01T05:14:30Z</dcterms:created>
  <dcterms:modified xsi:type="dcterms:W3CDTF">2025-02-26T07:27:02Z</dcterms:modified>
</cp:coreProperties>
</file>